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160" windowHeight="5925" activeTab="3"/>
  </bookViews>
  <sheets>
    <sheet name="Datos" sheetId="4" r:id="rId1"/>
    <sheet name="Asientos Contables" sheetId="6" r:id="rId2"/>
    <sheet name="Saldos Ctas" sheetId="5" r:id="rId3"/>
    <sheet name="Actividades" sheetId="2" r:id="rId4"/>
    <sheet name="Situacion Financiera" sheetId="3" r:id="rId5"/>
    <sheet name="Variacion en H.P" sheetId="7" r:id="rId6"/>
    <sheet name="Cambios en S.F" sheetId="8" r:id="rId7"/>
    <sheet name="Flujos de E." sheetId="9" r:id="rId8"/>
    <sheet name="Analitico Activo" sheetId="10" r:id="rId9"/>
    <sheet name="Analitico Ingresos" sheetId="11" r:id="rId10"/>
    <sheet name="Clasif. Objeto del G." sheetId="13" r:id="rId11"/>
    <sheet name="Clasif. Administrativa" sheetId="15" r:id="rId12"/>
    <sheet name="Clasif. Economica" sheetId="14" r:id="rId13"/>
    <sheet name="Clasif. Funcional" sheetId="16" r:id="rId1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7" i="4" l="1"/>
  <c r="N10" i="4"/>
  <c r="N25" i="4"/>
  <c r="N32" i="4"/>
  <c r="C26" i="5"/>
  <c r="C45" i="5"/>
  <c r="F42" i="4"/>
  <c r="D42" i="4"/>
  <c r="D37" i="4"/>
  <c r="F37" i="4"/>
  <c r="H37" i="4"/>
  <c r="O32" i="4" l="1"/>
  <c r="B20" i="5"/>
  <c r="M32" i="4"/>
  <c r="L32" i="4"/>
  <c r="K32" i="4"/>
  <c r="K29" i="4"/>
  <c r="A3" i="10"/>
  <c r="A4" i="14"/>
  <c r="A4" i="15"/>
  <c r="A3" i="11"/>
  <c r="B29" i="8"/>
  <c r="C8" i="8"/>
  <c r="B19" i="5"/>
  <c r="C43" i="5" s="1"/>
  <c r="B18" i="5"/>
  <c r="C42" i="5" s="1"/>
  <c r="J32" i="4"/>
  <c r="J29" i="4"/>
  <c r="M19" i="4"/>
  <c r="L19" i="4"/>
  <c r="L31" i="4"/>
  <c r="M10" i="4"/>
  <c r="L10" i="4"/>
  <c r="O28" i="4"/>
  <c r="M25" i="4"/>
  <c r="L25" i="4"/>
  <c r="E32" i="4"/>
  <c r="D32" i="4"/>
  <c r="C44" i="5" l="1"/>
  <c r="B26" i="5"/>
  <c r="O16" i="4"/>
  <c r="O11" i="4"/>
  <c r="O10" i="4"/>
  <c r="J27" i="5" l="1"/>
  <c r="F27" i="5"/>
  <c r="K31" i="4"/>
  <c r="C19" i="5"/>
  <c r="F44" i="5" s="1"/>
  <c r="C18" i="5"/>
  <c r="F43" i="5" s="1"/>
  <c r="C17" i="5"/>
  <c r="F42" i="5" s="1"/>
  <c r="I32" i="4"/>
  <c r="I31" i="11" l="1"/>
  <c r="I42" i="11" l="1"/>
  <c r="H42" i="11"/>
  <c r="G42" i="11"/>
  <c r="F42" i="11"/>
  <c r="E42" i="11"/>
  <c r="D42" i="11"/>
  <c r="F31" i="11"/>
  <c r="I15" i="11"/>
  <c r="F15" i="11"/>
  <c r="E10" i="13"/>
  <c r="H12" i="16"/>
  <c r="G12" i="16"/>
  <c r="F12" i="16"/>
  <c r="E12" i="16"/>
  <c r="D12" i="16"/>
  <c r="C12" i="16"/>
  <c r="E9" i="16"/>
  <c r="H9" i="16" s="1"/>
  <c r="F19" i="15"/>
  <c r="E19" i="15"/>
  <c r="C19" i="15"/>
  <c r="B19" i="15"/>
  <c r="D10" i="15"/>
  <c r="G10" i="15" s="1"/>
  <c r="G19" i="15" s="1"/>
  <c r="D19" i="14"/>
  <c r="C19" i="14"/>
  <c r="E11" i="14"/>
  <c r="H11" i="14" s="1"/>
  <c r="E39" i="13"/>
  <c r="H39" i="13" s="1"/>
  <c r="C82" i="13"/>
  <c r="D82" i="13"/>
  <c r="E82" i="13" l="1"/>
  <c r="D19" i="15"/>
  <c r="E19" i="14"/>
  <c r="F18" i="11"/>
  <c r="D18" i="11"/>
  <c r="A1" i="11"/>
  <c r="G18" i="10"/>
  <c r="F18" i="10"/>
  <c r="E18" i="10"/>
  <c r="D18" i="10"/>
  <c r="C18" i="10"/>
  <c r="C9" i="10"/>
  <c r="E64" i="9"/>
  <c r="E61" i="9"/>
  <c r="E59" i="9"/>
  <c r="E54" i="9"/>
  <c r="E49" i="9"/>
  <c r="E46" i="9"/>
  <c r="E42" i="9"/>
  <c r="E38" i="9"/>
  <c r="E18" i="9"/>
  <c r="E7" i="9"/>
  <c r="D46" i="9"/>
  <c r="D59" i="9"/>
  <c r="D54" i="9"/>
  <c r="D49" i="9"/>
  <c r="D42" i="9"/>
  <c r="D38" i="9"/>
  <c r="C58" i="8" l="1"/>
  <c r="B58" i="8"/>
  <c r="C51" i="8"/>
  <c r="C46" i="8"/>
  <c r="B46" i="8"/>
  <c r="C37" i="8"/>
  <c r="B37" i="8"/>
  <c r="C27" i="8"/>
  <c r="B27" i="8"/>
  <c r="C15" i="8"/>
  <c r="B15" i="8"/>
  <c r="B6" i="8"/>
  <c r="F38" i="7" l="1"/>
  <c r="F37" i="7"/>
  <c r="F34" i="7"/>
  <c r="F33" i="7"/>
  <c r="F32" i="7"/>
  <c r="F31" i="7"/>
  <c r="F27" i="7"/>
  <c r="F26" i="7"/>
  <c r="F25" i="7"/>
  <c r="F20" i="7"/>
  <c r="F19" i="7"/>
  <c r="F16" i="7"/>
  <c r="F15" i="7"/>
  <c r="F14" i="7"/>
  <c r="F13" i="7"/>
  <c r="F10" i="7"/>
  <c r="F9" i="7"/>
  <c r="F8" i="7"/>
  <c r="F7" i="7"/>
  <c r="E36" i="7"/>
  <c r="F36" i="7" s="1"/>
  <c r="C29" i="7"/>
  <c r="B24" i="7"/>
  <c r="F24" i="7" s="1"/>
  <c r="E18" i="7"/>
  <c r="E22" i="7" s="1"/>
  <c r="E40" i="7" s="1"/>
  <c r="C11" i="7"/>
  <c r="C22" i="7" s="1"/>
  <c r="C40" i="7" s="1"/>
  <c r="B6" i="7"/>
  <c r="F6" i="7" s="1"/>
  <c r="F18" i="7" l="1"/>
  <c r="B22" i="7"/>
  <c r="B40" i="7" s="1"/>
  <c r="B16" i="5"/>
  <c r="B15" i="5"/>
  <c r="B14" i="5"/>
  <c r="B13" i="5"/>
  <c r="B12" i="5"/>
  <c r="B11" i="5"/>
  <c r="B10" i="5"/>
  <c r="B9" i="5"/>
  <c r="B8" i="5"/>
  <c r="G14" i="3"/>
  <c r="C7" i="3"/>
  <c r="C8" i="3"/>
  <c r="G18" i="2"/>
  <c r="H32" i="4" l="1"/>
  <c r="G32" i="4"/>
  <c r="F32" i="4"/>
  <c r="F17" i="6" l="1"/>
  <c r="C7" i="5" s="1"/>
  <c r="F11" i="6"/>
  <c r="F5" i="6"/>
  <c r="J7" i="5" s="1"/>
  <c r="J26" i="5" s="1"/>
  <c r="D34" i="6"/>
  <c r="F35" i="6" s="1"/>
  <c r="D28" i="6"/>
  <c r="F29" i="6" s="1"/>
  <c r="B50" i="5"/>
  <c r="C34" i="5"/>
  <c r="G26" i="5"/>
  <c r="E11" i="10" s="1"/>
  <c r="F26" i="5"/>
  <c r="C15" i="5"/>
  <c r="F41" i="5" s="1"/>
  <c r="C14" i="5"/>
  <c r="F40" i="5" s="1"/>
  <c r="C13" i="5"/>
  <c r="F39" i="5" s="1"/>
  <c r="C12" i="5"/>
  <c r="F38" i="5" s="1"/>
  <c r="C11" i="5"/>
  <c r="F37" i="5" s="1"/>
  <c r="C10" i="5"/>
  <c r="F36" i="5" s="1"/>
  <c r="C9" i="5"/>
  <c r="F35" i="5" s="1"/>
  <c r="C8" i="5"/>
  <c r="F34" i="5" s="1"/>
  <c r="G58" i="2"/>
  <c r="G51" i="2"/>
  <c r="G45" i="2"/>
  <c r="G41" i="2"/>
  <c r="G31" i="2"/>
  <c r="I26" i="5"/>
  <c r="F33" i="5"/>
  <c r="C33" i="5"/>
  <c r="B7" i="5"/>
  <c r="N29" i="4"/>
  <c r="M29" i="4"/>
  <c r="L29" i="4"/>
  <c r="I29" i="4"/>
  <c r="H29" i="4"/>
  <c r="G29" i="4"/>
  <c r="F29" i="4"/>
  <c r="E29" i="4"/>
  <c r="D29" i="4"/>
  <c r="C29" i="4"/>
  <c r="M21" i="4"/>
  <c r="M31" i="4" s="1"/>
  <c r="K21" i="4"/>
  <c r="I21" i="4"/>
  <c r="G21" i="4"/>
  <c r="E21" i="4"/>
  <c r="C21" i="4"/>
  <c r="N19" i="4"/>
  <c r="K19" i="4"/>
  <c r="J19" i="4"/>
  <c r="J21" i="4" s="1"/>
  <c r="J31" i="4" s="1"/>
  <c r="I19" i="4"/>
  <c r="H19" i="4"/>
  <c r="H21" i="4" s="1"/>
  <c r="H31" i="4" s="1"/>
  <c r="G19" i="4"/>
  <c r="F19" i="4"/>
  <c r="F21" i="4" s="1"/>
  <c r="E19" i="4"/>
  <c r="D19" i="4"/>
  <c r="D21" i="4" s="1"/>
  <c r="D31" i="4" s="1"/>
  <c r="C19" i="4"/>
  <c r="N13" i="4"/>
  <c r="M13" i="4"/>
  <c r="L13" i="4"/>
  <c r="K13" i="4"/>
  <c r="J13" i="4"/>
  <c r="I13" i="4"/>
  <c r="I31" i="4" s="1"/>
  <c r="H13" i="4"/>
  <c r="G13" i="4"/>
  <c r="G31" i="4" s="1"/>
  <c r="F13" i="4"/>
  <c r="E13" i="4"/>
  <c r="E31" i="4" s="1"/>
  <c r="D13" i="4"/>
  <c r="C13" i="4"/>
  <c r="C31" i="4" s="1"/>
  <c r="O13" i="4"/>
  <c r="N21" i="4" l="1"/>
  <c r="N31" i="4" s="1"/>
  <c r="O19" i="4"/>
  <c r="O21" i="4" s="1"/>
  <c r="O31" i="4" s="1"/>
  <c r="L21" i="4"/>
  <c r="F50" i="5"/>
  <c r="D11" i="10"/>
  <c r="F11" i="10" s="1"/>
  <c r="F31" i="4"/>
  <c r="C36" i="5"/>
  <c r="C38" i="5"/>
  <c r="C35" i="5"/>
  <c r="C37" i="5"/>
  <c r="E10" i="10"/>
  <c r="E9" i="10" s="1"/>
  <c r="F46" i="3"/>
  <c r="G26" i="3"/>
  <c r="F26" i="3"/>
  <c r="G16" i="3"/>
  <c r="G28" i="3" s="1"/>
  <c r="F16" i="3"/>
  <c r="C29" i="3"/>
  <c r="B29" i="3"/>
  <c r="B15" i="3"/>
  <c r="F28" i="3" l="1"/>
  <c r="F48" i="3"/>
  <c r="B31" i="3"/>
  <c r="F10" i="13"/>
  <c r="F9" i="14"/>
  <c r="H9" i="14" s="1"/>
  <c r="D19" i="9"/>
  <c r="D18" i="9" s="1"/>
  <c r="G11" i="10"/>
  <c r="G28" i="2"/>
  <c r="G27" i="2" s="1"/>
  <c r="G61" i="2" s="1"/>
  <c r="I33" i="5"/>
  <c r="I49" i="5"/>
  <c r="G50" i="5"/>
  <c r="C39" i="5"/>
  <c r="H10" i="13" l="1"/>
  <c r="F82" i="13"/>
  <c r="F19" i="14"/>
  <c r="G9" i="14"/>
  <c r="G19" i="14" s="1"/>
  <c r="H19" i="14"/>
  <c r="G10" i="13"/>
  <c r="G82" i="13" s="1"/>
  <c r="H82" i="13"/>
  <c r="C41" i="5"/>
  <c r="C40" i="5"/>
  <c r="C50" i="5" l="1"/>
  <c r="D17" i="9" s="1"/>
  <c r="G24" i="2"/>
  <c r="G63" i="2" s="1"/>
  <c r="D10" i="10"/>
  <c r="D9" i="10" s="1"/>
  <c r="J33" i="5" l="1"/>
  <c r="J49" i="5" s="1"/>
  <c r="J50" i="5" s="1"/>
  <c r="G11" i="11"/>
  <c r="G18" i="11" s="1"/>
  <c r="F10" i="10"/>
  <c r="G37" i="3"/>
  <c r="G46" i="3" s="1"/>
  <c r="G48" i="3" s="1"/>
  <c r="B52" i="8"/>
  <c r="B51" i="8" s="1"/>
  <c r="B61" i="8" s="1"/>
  <c r="D30" i="7"/>
  <c r="D7" i="9"/>
  <c r="D35" i="9"/>
  <c r="D61" i="9" s="1"/>
  <c r="D64" i="9" s="1"/>
  <c r="B27" i="5"/>
  <c r="C7" i="8" s="1"/>
  <c r="C6" i="8" s="1"/>
  <c r="C61" i="8" s="1"/>
  <c r="F12" i="7"/>
  <c r="D11" i="7"/>
  <c r="D22" i="7" s="1"/>
  <c r="C15" i="3"/>
  <c r="C31" i="3" s="1"/>
  <c r="H11" i="11" l="1"/>
  <c r="H18" i="11" s="1"/>
  <c r="F30" i="7"/>
  <c r="D29" i="7"/>
  <c r="F29" i="7" s="1"/>
  <c r="I11" i="11"/>
  <c r="I18" i="11" s="1"/>
  <c r="G10" i="10"/>
  <c r="G9" i="10" s="1"/>
  <c r="F9" i="10"/>
  <c r="F11" i="7"/>
  <c r="F22" i="7" l="1"/>
  <c r="D40" i="7"/>
  <c r="F40" i="7" s="1"/>
</calcChain>
</file>

<file path=xl/sharedStrings.xml><?xml version="1.0" encoding="utf-8"?>
<sst xmlns="http://schemas.openxmlformats.org/spreadsheetml/2006/main" count="650" uniqueCount="328">
  <si>
    <t>BANCO</t>
  </si>
  <si>
    <t>PASIVO</t>
  </si>
  <si>
    <t>ACTIVO</t>
  </si>
  <si>
    <t>FIDEICOMITENTES</t>
  </si>
  <si>
    <t>RESULTADO DE OPERACION</t>
  </si>
  <si>
    <t xml:space="preserve">               (pesos)</t>
  </si>
  <si>
    <t xml:space="preserve"> PARA EL CUIDADO DEL AGUA DEL MUNICIPIO DE CHIHUAHUA</t>
  </si>
  <si>
    <t xml:space="preserve">      ESTADO DE SITUACION FINANCIERA DEL  FIDEICOMISO</t>
  </si>
  <si>
    <t>CTA CONTABLE</t>
  </si>
  <si>
    <t>ACUMULADO ANUAL 2019</t>
  </si>
  <si>
    <t>ENERO</t>
  </si>
  <si>
    <t>FEBRERO</t>
  </si>
  <si>
    <t>MARZO</t>
  </si>
  <si>
    <t>ABRIL</t>
  </si>
  <si>
    <t>MAYO</t>
  </si>
  <si>
    <t>JUNIO</t>
  </si>
  <si>
    <t>PATRIMONIO</t>
  </si>
  <si>
    <t>TOTAL ACTIVO</t>
  </si>
  <si>
    <t>TOTAL PASIVO MAS PATRIMONIO</t>
  </si>
  <si>
    <t>ACTIVIDADES</t>
  </si>
  <si>
    <t xml:space="preserve">            Rendimientos  Financieros</t>
  </si>
  <si>
    <t xml:space="preserve">             Honorarios Fiduciario</t>
  </si>
  <si>
    <t>Ingresos</t>
  </si>
  <si>
    <t>Estado de Actividades</t>
  </si>
  <si>
    <t>INGRESOS Y OTROS BENEFICIOS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</si>
  <si>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</si>
  <si>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</si>
  <si>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</si>
  <si>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</si>
  <si>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</si>
  <si>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</si>
  <si>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</si>
  <si>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</si>
  <si>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</si>
  <si>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</si>
  <si>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</si>
  <si>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</si>
  <si>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</si>
  <si>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</si>
  <si>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</si>
  <si>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</si>
  <si>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</si>
  <si>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</si>
  <si>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</si>
  <si>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</si>
  <si>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</si>
  <si>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</si>
  <si>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</si>
  <si>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</si>
  <si>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</si>
  <si>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</si>
  <si>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</si>
  <si>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</si>
  <si>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</si>
  <si>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</si>
  <si>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</si>
  <si>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</si>
  <si>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y Aportaciones 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</si>
  <si>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</si>
  <si>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</si>
  <si>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</si>
  <si>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</si>
  <si>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</si>
  <si>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</si>
  <si>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</si>
  <si>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</si>
  <si>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</si>
  <si>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</si>
  <si>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</si>
  <si>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</si>
  <si>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</si>
  <si>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</si>
  <si>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</si>
  <si>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</si>
  <si>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</si>
  <si>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</si>
  <si>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</si>
  <si>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</si>
  <si>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Estado de Situación Financiera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</si>
  <si>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</si>
  <si>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</si>
  <si>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</si>
  <si>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</si>
  <si>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</si>
  <si>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</si>
  <si>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</si>
  <si>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</si>
  <si>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</si>
  <si>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</si>
  <si>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</si>
  <si>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</si>
  <si>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</si>
  <si>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</si>
  <si>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</si>
  <si>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</si>
  <si>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</si>
  <si>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</si>
  <si>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</si>
  <si>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</si>
  <si>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</si>
  <si>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</si>
  <si>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</si>
  <si>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</si>
  <si>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</si>
  <si>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</si>
  <si>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</si>
  <si>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</si>
  <si>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</si>
  <si>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</si>
  <si>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</si>
  <si>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</si>
  <si>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</si>
  <si>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</si>
  <si>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</si>
  <si>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</si>
  <si>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</si>
  <si>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</si>
  <si>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</si>
  <si>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</si>
  <si>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</si>
  <si>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</si>
  <si>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</si>
  <si>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</si>
  <si>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</si>
  <si>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</si>
  <si>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</si>
  <si>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</si>
  <si>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</si>
  <si>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</si>
  <si>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</si>
  <si>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</si>
  <si>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</si>
  <si>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</si>
  <si>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</si>
  <si>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JULIO</t>
  </si>
  <si>
    <t>AGOSTO</t>
  </si>
  <si>
    <t>SEPTIEMBRE</t>
  </si>
  <si>
    <t>OCTUBRE</t>
  </si>
  <si>
    <t>NOVIEMBRE</t>
  </si>
  <si>
    <t>DICIEMBRE</t>
  </si>
  <si>
    <t>DATOS</t>
  </si>
  <si>
    <t>DEUDORES DIVERSOS</t>
  </si>
  <si>
    <t>Egresos</t>
  </si>
  <si>
    <t>COMPROBACION</t>
  </si>
  <si>
    <t>Rendimientos Financieros</t>
  </si>
  <si>
    <t>CONCEPTO</t>
  </si>
  <si>
    <t>FECHA</t>
  </si>
  <si>
    <t>CARGO</t>
  </si>
  <si>
    <t>ABONO</t>
  </si>
  <si>
    <t>IMPORTE</t>
  </si>
  <si>
    <t>RECURSOS DEL FIDEICOMITENTE MPIO CHIHUAHUA</t>
  </si>
  <si>
    <t>CUENTA</t>
  </si>
  <si>
    <t>RENDIMIENTOS FINANCIEROS OBTENIDOS</t>
  </si>
  <si>
    <t>RENDIMIENTOS FIN</t>
  </si>
  <si>
    <t xml:space="preserve">HONORARIOS A FIDUCIARIO </t>
  </si>
  <si>
    <t>HONORARIOS</t>
  </si>
  <si>
    <t>1)</t>
  </si>
  <si>
    <t>(1</t>
  </si>
  <si>
    <t>2)</t>
  </si>
  <si>
    <t>(2</t>
  </si>
  <si>
    <t>Resultado de Operacion</t>
  </si>
  <si>
    <t>honorarios Fiduciario</t>
  </si>
  <si>
    <t>(3</t>
  </si>
  <si>
    <t>3)</t>
  </si>
  <si>
    <t>S)</t>
  </si>
  <si>
    <t>(S</t>
  </si>
  <si>
    <t xml:space="preserve"> tomados de las POLIZAS </t>
  </si>
  <si>
    <t>AL FINAL DEL MES</t>
  </si>
  <si>
    <t>INGRESOS</t>
  </si>
  <si>
    <t>EGRESOS</t>
  </si>
  <si>
    <t>FIDEICOMISO PARA EL CUIDADO DEL AGUA DEL MUNICIPIO DE CHIHUAHUA</t>
  </si>
  <si>
    <t xml:space="preserve">                     Ingresos de Gestión</t>
  </si>
  <si>
    <t>en este caso los tome de los DATOS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</si>
  <si>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</si>
  <si>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</si>
  <si>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</si>
  <si>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</si>
  <si>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</si>
  <si>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</si>
  <si>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</si>
  <si>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Estado de Cambios en la Situación Financiera</t>
  </si>
  <si>
    <t>Origen</t>
  </si>
  <si>
    <t>Aplicación</t>
  </si>
  <si>
    <t>HACIENDA PUBLICA/PATRIMONIO</t>
  </si>
  <si>
    <t>Estado de Flujos de Efectivo</t>
  </si>
  <si>
    <t xml:space="preserve">Flujos de Efectivo de las Actividades de Operación </t>
  </si>
  <si>
    <t>Contribuciones de Mejoras</t>
  </si>
  <si>
    <t>Otros Orígenes de Operación</t>
  </si>
  <si>
    <t>Transferencias al resto del Sector Público</t>
  </si>
  <si>
    <t xml:space="preserve">Subsidios y Subvenciones </t>
  </si>
  <si>
    <t xml:space="preserve">Participaciones </t>
  </si>
  <si>
    <t>Otras Aplicaciones de Operación</t>
  </si>
  <si>
    <t>Flujos Netos de Efectivo por Actividades de Operación</t>
  </si>
  <si>
    <t>Flujos de Efectivo de las Actividades de Inversión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</si>
  <si>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</si>
  <si>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</si>
  <si>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</si>
  <si>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</si>
  <si>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</si>
  <si>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</si>
  <si>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</si>
  <si>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</si>
  <si>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</si>
  <si>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</si>
  <si>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</si>
  <si>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</si>
  <si>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</si>
  <si>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</si>
  <si>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Estado Analítico del Activo</t>
  </si>
  <si>
    <t>Saldo Inicial 1</t>
  </si>
  <si>
    <t>Cargos del Periodo 2</t>
  </si>
  <si>
    <t>Abonos del Periodo 3</t>
  </si>
  <si>
    <t>Saldo Final</t>
  </si>
  <si>
    <t>Variación del Periodo</t>
  </si>
  <si>
    <t>4 (1+2-3)</t>
  </si>
  <si>
    <t>(4-1)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</si>
  <si>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</si>
  <si>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</si>
  <si>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</si>
  <si>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</si>
  <si>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</si>
  <si>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</si>
  <si>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</si>
  <si>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</si>
  <si>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</si>
  <si>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(3= 1 + 2)</t>
  </si>
  <si>
    <t>(6= 5 - 1 )</t>
  </si>
  <si>
    <t>Ingresos por Venta de Bienes, Prestación de Servicios y Otros Ingresos</t>
  </si>
  <si>
    <t>Ingresos Derivados de Financiamientos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</si>
  <si>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</si>
  <si>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</si>
  <si>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</si>
  <si>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Estado Analítico del Ejercicio del Presupuesto de Egresos</t>
  </si>
  <si>
    <t>Clasificación por Objeto del Gasto (Capítulo y Concepto)</t>
  </si>
  <si>
    <t>Subejercicio</t>
  </si>
  <si>
    <t>Aprobado</t>
  </si>
  <si>
    <t>Ampliaciones/ (Reducciones)</t>
  </si>
  <si>
    <t>Pagado</t>
  </si>
  <si>
    <t>3 = (1 + 2 )</t>
  </si>
  <si>
    <t>6 = ( 3 - 4 )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</si>
  <si>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</si>
  <si>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</si>
  <si>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</si>
  <si>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</si>
  <si>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</si>
  <si>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</si>
  <si>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</si>
  <si>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</si>
  <si>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</si>
  <si>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</si>
  <si>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</si>
  <si>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</si>
  <si>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</si>
  <si>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</si>
  <si>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</si>
  <si>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</si>
  <si>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</si>
  <si>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</si>
  <si>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</si>
  <si>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</si>
  <si>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</si>
  <si>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</si>
  <si>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</si>
  <si>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</si>
  <si>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</si>
  <si>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</si>
  <si>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</si>
  <si>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</si>
  <si>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</si>
  <si>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</si>
  <si>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</si>
  <si>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</si>
  <si>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</si>
  <si>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</si>
  <si>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</si>
  <si>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</si>
  <si>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</si>
  <si>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</si>
  <si>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</si>
  <si>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</si>
  <si>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</si>
  <si>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</si>
  <si>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</si>
  <si>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</si>
  <si>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</si>
  <si>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</si>
  <si>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</si>
  <si>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Deuda Pública</t>
  </si>
  <si>
    <t>Amortización de la Deuda Pública</t>
  </si>
  <si>
    <t>Adeudos de Ejercicios Fiscales Anteriores (Adefas)</t>
  </si>
  <si>
    <t>Total del Gasto</t>
  </si>
  <si>
    <t>Clasificación Económica (por Tipo de Gasto)</t>
  </si>
  <si>
    <t>Gasto Corriente</t>
  </si>
  <si>
    <t>Gasto de Capital</t>
  </si>
  <si>
    <t>Amortización de la Deuda y Disminución de Pasivos</t>
  </si>
  <si>
    <t>Clasificación Administrativa</t>
  </si>
  <si>
    <t xml:space="preserve">     Total del Gasto</t>
  </si>
  <si>
    <t>Clasificación Funcional (Finalidad y Función)</t>
  </si>
  <si>
    <t>Hacienda Pública / Patrimonio Contribuido Neto de 2018</t>
  </si>
  <si>
    <t>Hacienda Pública / Patrimonio Generado Neto de 2018</t>
  </si>
  <si>
    <t>Exceso o Insuficiencia en la Actualización de la Hacienda Pública / Patrimonio Neto de 2018</t>
  </si>
  <si>
    <t>Hacienda Pública / Patrimonio Neto Final de 2018</t>
  </si>
  <si>
    <t>Poliza con Documentacion Comprobatoria Original</t>
  </si>
  <si>
    <t>FIDEICOMISO PARA EL CUIDADO DEL AGUA EN EL MUNICIPIO DE CHIHUAHUA</t>
  </si>
  <si>
    <t>DESARROLLO RURAL</t>
  </si>
  <si>
    <t>GOBIERNO</t>
  </si>
  <si>
    <t>"Bajo protesta de decir verdad declaramos que los estados financieros y sus notas son razonablemente correctos y son reponsabilidad del emisor"</t>
  </si>
  <si>
    <r>
      <t>Productos</t>
    </r>
    <r>
      <rPr>
        <vertAlign val="superscript"/>
        <sz val="11"/>
        <color theme="1"/>
        <rFont val="Arial"/>
        <family val="2"/>
      </rPr>
      <t>1</t>
    </r>
  </si>
  <si>
    <t>FIDEICOMISO PARA EL CUIDADO DEL AGUA EN EL  MUNICIPIO DE CHIHUAHUA</t>
  </si>
  <si>
    <t>C. Norma Eugenia Delgado Prieto</t>
  </si>
  <si>
    <t>Administradora del Fideicomiso</t>
  </si>
  <si>
    <t>"Bajo protesta de decir verdad declaro que los estados financieros y sus notas son razonablemente correctos y son reponsabilidad del emisor"</t>
  </si>
  <si>
    <t>CTA BANCO 65507168836</t>
  </si>
  <si>
    <t>EN EL MES DE ENERO 2019 CTA 65507168836</t>
  </si>
  <si>
    <t>Del 1 de Enero al 31 de Diciembre de 2019</t>
  </si>
  <si>
    <t>2018 y del 1 de Enero al 31 de Diciembre de 2019</t>
  </si>
  <si>
    <t>Del 1 al 31 de Diciembre de 2019</t>
  </si>
  <si>
    <t>2018 y al 31 de Diciembre de 2019</t>
  </si>
  <si>
    <t>Periodo 2018 y Del 1 de Enero al 31 de Diciembre de 2019</t>
  </si>
  <si>
    <t>SALDOS CUENTAS AL 31 DE DICIEMBRE 2019</t>
  </si>
  <si>
    <t>dic</t>
  </si>
  <si>
    <t>oct</t>
  </si>
  <si>
    <t>agosto</t>
  </si>
  <si>
    <t>sep</t>
  </si>
  <si>
    <t>Cambios en la Hacienda Pública / Patrimonio Contribuido Neto de 31/12/2019</t>
  </si>
  <si>
    <t>Variaciones de la Hacienda Pública / Patrimonio Generado Neto de 31/12/2019</t>
  </si>
  <si>
    <t>Cambios en el Exceso o Insuficiencia en la Actualización de la Hacienda Pública / Patrimonio Neto de 31/12/2019</t>
  </si>
  <si>
    <t>Hacienda Pública / Patrimonio Neto Final de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</si>
</sst>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80A]* #,##0.00_-;\-[$$-80A]* #,##0.00_-;_-[$$-80A]* &quot;-&quot;??_-;_-@_-"/>
    <numFmt numFmtId="165" formatCode="#,##0.00_ ;\-#,##0.00\ 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Arial"/>
      <family val="2"/>
    </font>
    <font>
      <vertAlign val="superscript"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2">
    <xf numFmtId="0" fontId="0" fillId="0" borderId="0" xfId="0"/>
    <xf numFmtId="4" fontId="0" fillId="0" borderId="0" xfId="0" applyNumberFormat="1"/>
    <xf numFmtId="0" fontId="2" fillId="0" borderId="0" xfId="0" applyFont="1"/>
    <xf numFmtId="4" fontId="1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4" fontId="0" fillId="0" borderId="2" xfId="0" applyNumberFormat="1" applyFont="1" applyBorder="1"/>
    <xf numFmtId="0" fontId="0" fillId="0" borderId="0" xfId="0" applyFont="1" applyBorder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64" fontId="0" fillId="0" borderId="0" xfId="0" applyNumberFormat="1"/>
    <xf numFmtId="0" fontId="1" fillId="0" borderId="0" xfId="0" applyFont="1"/>
    <xf numFmtId="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2" xfId="0" applyFont="1" applyBorder="1"/>
    <xf numFmtId="4" fontId="1" fillId="0" borderId="2" xfId="0" applyNumberFormat="1" applyFont="1" applyBorder="1"/>
    <xf numFmtId="0" fontId="4" fillId="0" borderId="0" xfId="0" applyFont="1"/>
    <xf numFmtId="4" fontId="4" fillId="0" borderId="0" xfId="0" applyNumberFormat="1" applyFont="1"/>
    <xf numFmtId="0" fontId="4" fillId="0" borderId="0" xfId="0" applyFont="1" applyFill="1" applyBorder="1"/>
    <xf numFmtId="0" fontId="1" fillId="0" borderId="0" xfId="0" applyFont="1" applyAlignment="1">
      <alignment horizontal="justify" vertical="center" wrapText="1"/>
    </xf>
    <xf numFmtId="0" fontId="0" fillId="0" borderId="0" xfId="0" applyAlignment="1"/>
    <xf numFmtId="164" fontId="3" fillId="3" borderId="1" xfId="0" applyNumberFormat="1" applyFont="1" applyFill="1" applyBorder="1" applyAlignment="1">
      <alignment horizontal="center"/>
    </xf>
    <xf numFmtId="165" fontId="1" fillId="3" borderId="0" xfId="0" applyNumberFormat="1" applyFont="1" applyFill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4" fillId="3" borderId="0" xfId="0" applyNumberFormat="1" applyFont="1" applyFill="1" applyAlignment="1">
      <alignment horizontal="right"/>
    </xf>
    <xf numFmtId="4" fontId="0" fillId="3" borderId="2" xfId="0" applyNumberFormat="1" applyFont="1" applyFill="1" applyBorder="1"/>
    <xf numFmtId="4" fontId="1" fillId="3" borderId="2" xfId="0" applyNumberFormat="1" applyFont="1" applyFill="1" applyBorder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8" fillId="0" borderId="0" xfId="0" applyFont="1"/>
    <xf numFmtId="14" fontId="8" fillId="0" borderId="0" xfId="0" applyNumberFormat="1" applyFont="1"/>
    <xf numFmtId="4" fontId="8" fillId="0" borderId="0" xfId="0" applyNumberFormat="1" applyFont="1"/>
    <xf numFmtId="0" fontId="8" fillId="0" borderId="13" xfId="0" applyFont="1" applyBorder="1"/>
    <xf numFmtId="4" fontId="8" fillId="0" borderId="13" xfId="0" applyNumberFormat="1" applyFont="1" applyBorder="1"/>
    <xf numFmtId="0" fontId="8" fillId="0" borderId="0" xfId="0" applyFont="1" applyAlignment="1"/>
    <xf numFmtId="0" fontId="6" fillId="0" borderId="0" xfId="0" applyFont="1"/>
    <xf numFmtId="4" fontId="6" fillId="0" borderId="0" xfId="0" applyNumberFormat="1" applyFont="1"/>
    <xf numFmtId="0" fontId="8" fillId="0" borderId="0" xfId="0" applyFont="1" applyBorder="1" applyAlignment="1"/>
    <xf numFmtId="0" fontId="9" fillId="4" borderId="15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justify" vertical="center"/>
    </xf>
    <xf numFmtId="4" fontId="9" fillId="0" borderId="17" xfId="0" applyNumberFormat="1" applyFont="1" applyBorder="1" applyAlignment="1">
      <alignment horizontal="center" vertical="center" wrapText="1"/>
    </xf>
    <xf numFmtId="4" fontId="9" fillId="0" borderId="17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/>
    </xf>
    <xf numFmtId="4" fontId="8" fillId="0" borderId="17" xfId="0" applyNumberFormat="1" applyFont="1" applyBorder="1" applyAlignment="1">
      <alignment horizontal="center" vertical="center" wrapText="1"/>
    </xf>
    <xf numFmtId="4" fontId="8" fillId="0" borderId="17" xfId="0" applyNumberFormat="1" applyFont="1" applyBorder="1" applyAlignment="1">
      <alignment horizontal="center" vertical="center"/>
    </xf>
    <xf numFmtId="4" fontId="9" fillId="0" borderId="17" xfId="0" applyNumberFormat="1" applyFont="1" applyBorder="1" applyAlignment="1">
      <alignment horizontal="justify" vertical="center" wrapText="1"/>
    </xf>
    <xf numFmtId="4" fontId="9" fillId="0" borderId="17" xfId="0" applyNumberFormat="1" applyFont="1" applyBorder="1" applyAlignment="1">
      <alignment horizontal="justify" vertical="center"/>
    </xf>
    <xf numFmtId="4" fontId="8" fillId="0" borderId="28" xfId="0" applyNumberFormat="1" applyFont="1" applyBorder="1" applyAlignment="1">
      <alignment horizontal="center" vertical="center"/>
    </xf>
    <xf numFmtId="0" fontId="9" fillId="6" borderId="29" xfId="0" applyFont="1" applyFill="1" applyBorder="1" applyAlignment="1">
      <alignment horizontal="justify" vertical="center"/>
    </xf>
    <xf numFmtId="4" fontId="9" fillId="6" borderId="28" xfId="0" applyNumberFormat="1" applyFont="1" applyFill="1" applyBorder="1" applyAlignment="1">
      <alignment horizontal="justify" vertical="center" wrapText="1"/>
    </xf>
    <xf numFmtId="4" fontId="9" fillId="6" borderId="16" xfId="0" applyNumberFormat="1" applyFont="1" applyFill="1" applyBorder="1" applyAlignment="1">
      <alignment horizontal="justify" vertical="center"/>
    </xf>
    <xf numFmtId="4" fontId="9" fillId="6" borderId="17" xfId="0" applyNumberFormat="1" applyFont="1" applyFill="1" applyBorder="1" applyAlignment="1">
      <alignment horizontal="justify" vertical="center"/>
    </xf>
    <xf numFmtId="0" fontId="9" fillId="0" borderId="29" xfId="0" applyFont="1" applyBorder="1" applyAlignment="1">
      <alignment horizontal="justify" vertical="center"/>
    </xf>
    <xf numFmtId="4" fontId="9" fillId="0" borderId="16" xfId="0" applyNumberFormat="1" applyFont="1" applyBorder="1" applyAlignment="1">
      <alignment horizontal="justify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justify" vertical="center"/>
    </xf>
    <xf numFmtId="4" fontId="8" fillId="0" borderId="16" xfId="0" applyNumberFormat="1" applyFont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/>
    </xf>
    <xf numFmtId="4" fontId="9" fillId="6" borderId="16" xfId="0" applyNumberFormat="1" applyFont="1" applyFill="1" applyBorder="1" applyAlignment="1">
      <alignment horizontal="justify" vertical="center" wrapText="1"/>
    </xf>
    <xf numFmtId="4" fontId="9" fillId="6" borderId="16" xfId="0" applyNumberFormat="1" applyFont="1" applyFill="1" applyBorder="1" applyAlignment="1">
      <alignment horizontal="center" vertical="center" wrapText="1"/>
    </xf>
    <xf numFmtId="4" fontId="9" fillId="6" borderId="17" xfId="0" applyNumberFormat="1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6" borderId="16" xfId="0" applyFont="1" applyFill="1" applyBorder="1" applyAlignment="1">
      <alignment horizontal="justify" vertical="center"/>
    </xf>
    <xf numFmtId="4" fontId="9" fillId="6" borderId="17" xfId="0" applyNumberFormat="1" applyFont="1" applyFill="1" applyBorder="1" applyAlignment="1">
      <alignment horizontal="justify" vertical="center" wrapText="1"/>
    </xf>
    <xf numFmtId="4" fontId="8" fillId="0" borderId="28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center"/>
    </xf>
    <xf numFmtId="4" fontId="9" fillId="0" borderId="30" xfId="0" applyNumberFormat="1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8" xfId="0" applyFont="1" applyBorder="1"/>
    <xf numFmtId="0" fontId="9" fillId="5" borderId="0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justify" vertical="center" wrapText="1"/>
    </xf>
    <xf numFmtId="0" fontId="10" fillId="5" borderId="6" xfId="0" applyFont="1" applyFill="1" applyBorder="1" applyAlignment="1">
      <alignment horizontal="justify" vertical="center" wrapText="1"/>
    </xf>
    <xf numFmtId="4" fontId="9" fillId="5" borderId="0" xfId="0" applyNumberFormat="1" applyFont="1" applyFill="1" applyBorder="1" applyAlignment="1">
      <alignment horizontal="center" vertical="center" wrapText="1"/>
    </xf>
    <xf numFmtId="4" fontId="9" fillId="5" borderId="7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justify" vertical="center" wrapText="1"/>
    </xf>
    <xf numFmtId="4" fontId="10" fillId="5" borderId="0" xfId="0" applyNumberFormat="1" applyFont="1" applyFill="1" applyBorder="1" applyAlignment="1">
      <alignment horizontal="center" vertical="center" wrapText="1"/>
    </xf>
    <xf numFmtId="4" fontId="10" fillId="5" borderId="7" xfId="0" applyNumberFormat="1" applyFont="1" applyFill="1" applyBorder="1" applyAlignment="1">
      <alignment horizontal="center" vertical="center" wrapText="1"/>
    </xf>
    <xf numFmtId="4" fontId="8" fillId="5" borderId="0" xfId="0" applyNumberFormat="1" applyFont="1" applyFill="1" applyBorder="1" applyAlignment="1">
      <alignment horizontal="center" vertical="center" wrapText="1"/>
    </xf>
    <xf numFmtId="4" fontId="8" fillId="5" borderId="7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0" xfId="0" applyFont="1" applyFill="1" applyAlignment="1">
      <alignment horizontal="justify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justify" vertical="center" wrapText="1"/>
    </xf>
    <xf numFmtId="0" fontId="10" fillId="5" borderId="7" xfId="0" applyFont="1" applyFill="1" applyBorder="1" applyAlignment="1">
      <alignment horizontal="justify" vertical="center" wrapText="1"/>
    </xf>
    <xf numFmtId="0" fontId="8" fillId="5" borderId="8" xfId="0" applyFont="1" applyFill="1" applyBorder="1" applyAlignment="1">
      <alignment horizontal="justify" vertical="center" wrapText="1"/>
    </xf>
    <xf numFmtId="0" fontId="8" fillId="5" borderId="9" xfId="0" applyFont="1" applyFill="1" applyBorder="1" applyAlignment="1">
      <alignment horizontal="justify" vertical="center" wrapText="1"/>
    </xf>
    <xf numFmtId="0" fontId="11" fillId="0" borderId="0" xfId="1" applyFont="1" applyAlignment="1">
      <alignment vertical="center"/>
    </xf>
    <xf numFmtId="0" fontId="8" fillId="0" borderId="7" xfId="0" applyFont="1" applyBorder="1" applyAlignment="1">
      <alignment horizontal="justify" vertical="center"/>
    </xf>
    <xf numFmtId="4" fontId="8" fillId="0" borderId="7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/>
    </xf>
    <xf numFmtId="0" fontId="9" fillId="0" borderId="8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9" fillId="0" borderId="9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9" xfId="0" applyFont="1" applyBorder="1" applyAlignment="1">
      <alignment horizontal="justify" vertical="center"/>
    </xf>
    <xf numFmtId="0" fontId="8" fillId="5" borderId="6" xfId="0" applyFont="1" applyFill="1" applyBorder="1" applyAlignment="1">
      <alignment horizontal="justify" vertical="center"/>
    </xf>
    <xf numFmtId="0" fontId="8" fillId="0" borderId="7" xfId="0" applyFont="1" applyBorder="1" applyAlignment="1">
      <alignment horizontal="justify" vertical="center" wrapText="1"/>
    </xf>
    <xf numFmtId="0" fontId="9" fillId="5" borderId="6" xfId="0" applyFont="1" applyFill="1" applyBorder="1" applyAlignment="1">
      <alignment horizontal="justify" vertical="center"/>
    </xf>
    <xf numFmtId="0" fontId="8" fillId="5" borderId="8" xfId="0" applyFont="1" applyFill="1" applyBorder="1" applyAlignment="1">
      <alignment horizontal="justify" vertical="center"/>
    </xf>
    <xf numFmtId="0" fontId="9" fillId="5" borderId="8" xfId="0" applyFont="1" applyFill="1" applyBorder="1" applyAlignment="1">
      <alignment horizontal="justify" vertical="center"/>
    </xf>
    <xf numFmtId="4" fontId="9" fillId="0" borderId="7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4" fontId="9" fillId="0" borderId="31" xfId="0" applyNumberFormat="1" applyFont="1" applyBorder="1" applyAlignment="1">
      <alignment horizontal="center" vertical="center"/>
    </xf>
    <xf numFmtId="4" fontId="9" fillId="0" borderId="22" xfId="0" applyNumberFormat="1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5" borderId="24" xfId="0" applyFont="1" applyFill="1" applyBorder="1" applyAlignment="1">
      <alignment horizontal="justify" vertical="center" wrapText="1"/>
    </xf>
    <xf numFmtId="4" fontId="8" fillId="0" borderId="24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justify" vertical="center" wrapText="1"/>
    </xf>
    <xf numFmtId="4" fontId="9" fillId="5" borderId="9" xfId="0" applyNumberFormat="1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justify" vertical="center" wrapText="1"/>
    </xf>
    <xf numFmtId="0" fontId="9" fillId="5" borderId="9" xfId="0" applyFont="1" applyFill="1" applyBorder="1" applyAlignment="1">
      <alignment horizontal="justify" vertical="center" wrapText="1"/>
    </xf>
    <xf numFmtId="0" fontId="8" fillId="5" borderId="9" xfId="0" applyFont="1" applyFill="1" applyBorder="1" applyAlignment="1">
      <alignment horizontal="justify" vertical="center"/>
    </xf>
    <xf numFmtId="4" fontId="9" fillId="5" borderId="9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3" xfId="0" applyFont="1" applyBorder="1" applyAlignment="1">
      <alignment horizontal="justify" vertical="center"/>
    </xf>
    <xf numFmtId="0" fontId="9" fillId="0" borderId="4" xfId="0" applyFont="1" applyBorder="1" applyAlignment="1">
      <alignment horizontal="justify" vertical="center"/>
    </xf>
    <xf numFmtId="0" fontId="13" fillId="0" borderId="4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justify" vertical="center"/>
    </xf>
    <xf numFmtId="0" fontId="14" fillId="0" borderId="7" xfId="0" applyFont="1" applyBorder="1" applyAlignment="1">
      <alignment horizontal="justify" vertical="center"/>
    </xf>
    <xf numFmtId="0" fontId="8" fillId="0" borderId="6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8" fillId="0" borderId="0" xfId="0" applyFont="1" applyBorder="1" applyAlignment="1">
      <alignment horizontal="justify" vertical="center"/>
    </xf>
    <xf numFmtId="1" fontId="9" fillId="2" borderId="0" xfId="0" applyNumberFormat="1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4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9" fillId="0" borderId="10" xfId="0" applyFont="1" applyBorder="1" applyAlignment="1">
      <alignment horizontal="justify" vertical="center"/>
    </xf>
    <xf numFmtId="4" fontId="8" fillId="0" borderId="0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justify" vertical="center"/>
    </xf>
    <xf numFmtId="4" fontId="14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4" fontId="14" fillId="0" borderId="7" xfId="0" applyNumberFormat="1" applyFont="1" applyBorder="1" applyAlignment="1">
      <alignment horizontal="right" vertical="center"/>
    </xf>
    <xf numFmtId="4" fontId="14" fillId="0" borderId="10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0" borderId="10" xfId="0" applyNumberFormat="1" applyFont="1" applyBorder="1" applyAlignment="1">
      <alignment horizontal="right" vertical="center"/>
    </xf>
    <xf numFmtId="0" fontId="10" fillId="0" borderId="0" xfId="0" applyFont="1" applyAlignment="1">
      <alignment horizontal="justify" vertical="center"/>
    </xf>
    <xf numFmtId="4" fontId="10" fillId="0" borderId="0" xfId="0" applyNumberFormat="1" applyFont="1" applyAlignment="1">
      <alignment horizontal="right" vertical="center"/>
    </xf>
    <xf numFmtId="4" fontId="10" fillId="0" borderId="7" xfId="0" applyNumberFormat="1" applyFont="1" applyBorder="1" applyAlignment="1">
      <alignment horizontal="right" vertical="center"/>
    </xf>
    <xf numFmtId="4" fontId="10" fillId="0" borderId="10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justify" vertical="center"/>
    </xf>
    <xf numFmtId="4" fontId="10" fillId="0" borderId="0" xfId="0" applyNumberFormat="1" applyFont="1" applyBorder="1" applyAlignment="1">
      <alignment horizontal="right" vertical="center"/>
    </xf>
    <xf numFmtId="4" fontId="9" fillId="0" borderId="7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0" borderId="8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justify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justify" vertical="center" wrapText="1"/>
    </xf>
    <xf numFmtId="0" fontId="9" fillId="5" borderId="7" xfId="0" applyFont="1" applyFill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 wrapText="1"/>
    </xf>
    <xf numFmtId="0" fontId="8" fillId="0" borderId="9" xfId="0" applyFont="1" applyBorder="1" applyAlignment="1">
      <alignment horizontal="justify" vertical="center"/>
    </xf>
    <xf numFmtId="0" fontId="9" fillId="4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9" fillId="2" borderId="22" xfId="0" applyFont="1" applyFill="1" applyBorder="1" applyAlignment="1">
      <alignment horizontal="center" vertical="center" wrapText="1"/>
    </xf>
    <xf numFmtId="4" fontId="8" fillId="0" borderId="0" xfId="0" applyNumberFormat="1" applyFont="1" applyBorder="1"/>
    <xf numFmtId="0" fontId="8" fillId="0" borderId="0" xfId="0" applyFont="1" applyAlignment="1">
      <alignment horizontal="right"/>
    </xf>
    <xf numFmtId="4" fontId="9" fillId="0" borderId="5" xfId="0" applyNumberFormat="1" applyFont="1" applyBorder="1" applyAlignment="1"/>
    <xf numFmtId="4" fontId="9" fillId="0" borderId="3" xfId="0" applyNumberFormat="1" applyFont="1" applyBorder="1"/>
    <xf numFmtId="4" fontId="8" fillId="0" borderId="7" xfId="0" applyNumberFormat="1" applyFont="1" applyBorder="1" applyAlignment="1"/>
    <xf numFmtId="4" fontId="8" fillId="0" borderId="6" xfId="0" applyNumberFormat="1" applyFont="1" applyBorder="1"/>
    <xf numFmtId="4" fontId="8" fillId="0" borderId="14" xfId="0" applyNumberFormat="1" applyFont="1" applyBorder="1" applyAlignment="1"/>
    <xf numFmtId="4" fontId="8" fillId="0" borderId="12" xfId="0" applyNumberFormat="1" applyFont="1" applyBorder="1"/>
    <xf numFmtId="4" fontId="8" fillId="0" borderId="0" xfId="0" applyNumberFormat="1" applyFont="1" applyAlignment="1"/>
    <xf numFmtId="0" fontId="8" fillId="0" borderId="2" xfId="0" applyFont="1" applyBorder="1" applyAlignment="1"/>
    <xf numFmtId="4" fontId="8" fillId="0" borderId="2" xfId="0" applyNumberFormat="1" applyFont="1" applyBorder="1"/>
    <xf numFmtId="4" fontId="9" fillId="0" borderId="7" xfId="0" applyNumberFormat="1" applyFont="1" applyBorder="1" applyAlignment="1"/>
    <xf numFmtId="4" fontId="9" fillId="0" borderId="6" xfId="0" applyNumberFormat="1" applyFont="1" applyBorder="1"/>
    <xf numFmtId="49" fontId="8" fillId="0" borderId="0" xfId="0" applyNumberFormat="1" applyFont="1"/>
    <xf numFmtId="49" fontId="0" fillId="0" borderId="0" xfId="0" applyNumberFormat="1" applyFont="1"/>
    <xf numFmtId="49" fontId="0" fillId="0" borderId="0" xfId="0" applyNumberFormat="1"/>
    <xf numFmtId="14" fontId="9" fillId="4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justify" vertical="center"/>
    </xf>
    <xf numFmtId="4" fontId="9" fillId="0" borderId="0" xfId="0" applyNumberFormat="1" applyFont="1" applyFill="1" applyBorder="1" applyAlignment="1">
      <alignment horizontal="center" vertical="center"/>
    </xf>
    <xf numFmtId="4" fontId="9" fillId="0" borderId="7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justify" vertical="center" wrapText="1"/>
    </xf>
    <xf numFmtId="4" fontId="9" fillId="0" borderId="0" xfId="0" applyNumberFormat="1" applyFont="1" applyFill="1" applyBorder="1" applyAlignment="1">
      <alignment horizontal="justify" vertical="center"/>
    </xf>
    <xf numFmtId="4" fontId="9" fillId="0" borderId="7" xfId="0" applyNumberFormat="1" applyFont="1" applyFill="1" applyBorder="1" applyAlignment="1">
      <alignment horizontal="justify" vertical="center"/>
    </xf>
    <xf numFmtId="4" fontId="10" fillId="0" borderId="0" xfId="0" applyNumberFormat="1" applyFont="1" applyFill="1" applyBorder="1" applyAlignment="1">
      <alignment horizontal="justify" vertical="center"/>
    </xf>
    <xf numFmtId="4" fontId="10" fillId="0" borderId="7" xfId="0" applyNumberFormat="1" applyFont="1" applyFill="1" applyBorder="1" applyAlignment="1">
      <alignment horizontal="justify" vertical="center"/>
    </xf>
    <xf numFmtId="4" fontId="10" fillId="0" borderId="0" xfId="0" applyNumberFormat="1" applyFont="1" applyFill="1" applyBorder="1" applyAlignment="1">
      <alignment horizontal="justify" vertical="center" wrapText="1"/>
    </xf>
    <xf numFmtId="4" fontId="10" fillId="0" borderId="7" xfId="0" applyNumberFormat="1" applyFont="1" applyFill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justify" vertical="center" wrapText="1"/>
    </xf>
    <xf numFmtId="0" fontId="9" fillId="0" borderId="22" xfId="0" applyFont="1" applyBorder="1" applyAlignment="1">
      <alignment horizontal="justify" vertical="center" wrapText="1"/>
    </xf>
    <xf numFmtId="4" fontId="9" fillId="0" borderId="22" xfId="0" applyNumberFormat="1" applyFont="1" applyBorder="1" applyAlignment="1">
      <alignment horizontal="center" vertical="center" wrapText="1"/>
    </xf>
    <xf numFmtId="4" fontId="0" fillId="7" borderId="0" xfId="0" applyNumberFormat="1" applyFill="1"/>
    <xf numFmtId="4" fontId="9" fillId="5" borderId="9" xfId="0" applyNumberFormat="1" applyFont="1" applyFill="1" applyBorder="1" applyAlignment="1">
      <alignment horizontal="justify" vertical="center"/>
    </xf>
    <xf numFmtId="10" fontId="0" fillId="0" borderId="0" xfId="0" applyNumberFormat="1"/>
    <xf numFmtId="0" fontId="4" fillId="0" borderId="0" xfId="0" applyFont="1" applyBorder="1" applyAlignment="1">
      <alignment horizontal="justify" vertical="center" wrapText="1"/>
    </xf>
    <xf numFmtId="4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8" fillId="0" borderId="6" xfId="0" applyFont="1" applyBorder="1" applyAlignment="1">
      <alignment horizontal="justify" vertical="center"/>
    </xf>
    <xf numFmtId="0" fontId="8" fillId="0" borderId="0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0" fontId="14" fillId="0" borderId="0" xfId="0" applyFont="1" applyAlignment="1">
      <alignment horizontal="justify" vertical="center"/>
    </xf>
    <xf numFmtId="4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/>
    </xf>
    <xf numFmtId="0" fontId="9" fillId="0" borderId="6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justify" vertical="center"/>
    </xf>
    <xf numFmtId="0" fontId="8" fillId="0" borderId="9" xfId="0" applyFont="1" applyFill="1" applyBorder="1" applyAlignment="1">
      <alignment horizontal="justify" vertical="center"/>
    </xf>
    <xf numFmtId="0" fontId="10" fillId="0" borderId="6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horizontal="justify" vertical="center"/>
    </xf>
    <xf numFmtId="0" fontId="8" fillId="0" borderId="6" xfId="0" applyFont="1" applyFill="1" applyBorder="1" applyAlignment="1">
      <alignment horizontal="justify" vertical="center"/>
    </xf>
    <xf numFmtId="0" fontId="8" fillId="0" borderId="0" xfId="0" applyFont="1" applyFill="1" applyBorder="1" applyAlignment="1">
      <alignment horizontal="justify" vertical="center"/>
    </xf>
    <xf numFmtId="0" fontId="8" fillId="0" borderId="7" xfId="0" applyFont="1" applyFill="1" applyBorder="1" applyAlignment="1">
      <alignment horizontal="justify" vertical="center"/>
    </xf>
    <xf numFmtId="0" fontId="10" fillId="0" borderId="6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justify" vertical="center"/>
    </xf>
    <xf numFmtId="0" fontId="9" fillId="0" borderId="6" xfId="0" applyFont="1" applyFill="1" applyBorder="1" applyAlignment="1">
      <alignment horizontal="justify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/>
    </xf>
    <xf numFmtId="0" fontId="8" fillId="0" borderId="4" xfId="0" applyFont="1" applyFill="1" applyBorder="1" applyAlignment="1">
      <alignment horizontal="justify" vertical="center"/>
    </xf>
    <xf numFmtId="0" fontId="8" fillId="0" borderId="5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justify" vertical="center" wrapText="1"/>
    </xf>
    <xf numFmtId="0" fontId="9" fillId="5" borderId="5" xfId="0" applyFont="1" applyFill="1" applyBorder="1" applyAlignment="1">
      <alignment horizontal="justify" vertical="center" wrapText="1"/>
    </xf>
    <xf numFmtId="0" fontId="9" fillId="5" borderId="6" xfId="0" applyFont="1" applyFill="1" applyBorder="1" applyAlignment="1">
      <alignment horizontal="justify" vertical="center" wrapText="1"/>
    </xf>
    <xf numFmtId="0" fontId="9" fillId="5" borderId="7" xfId="0" applyFont="1" applyFill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11" fillId="0" borderId="0" xfId="1" applyFont="1" applyBorder="1" applyAlignment="1">
      <alignment horizontal="justify" vertical="center" wrapText="1"/>
    </xf>
    <xf numFmtId="0" fontId="11" fillId="0" borderId="10" xfId="1" applyFont="1" applyBorder="1" applyAlignment="1">
      <alignment horizontal="justify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1" fillId="0" borderId="0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8" fillId="0" borderId="7" xfId="0" applyFont="1" applyBorder="1" applyAlignment="1">
      <alignment horizontal="justify" vertical="center"/>
    </xf>
    <xf numFmtId="0" fontId="9" fillId="0" borderId="10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9" xfId="0" applyFont="1" applyBorder="1" applyAlignment="1">
      <alignment horizontal="justify" vertical="center"/>
    </xf>
    <xf numFmtId="0" fontId="8" fillId="0" borderId="7" xfId="0" applyFont="1" applyBorder="1" applyAlignment="1">
      <alignment horizontal="justify" vertical="center" wrapText="1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wrapText="1"/>
    </xf>
    <xf numFmtId="0" fontId="9" fillId="2" borderId="20" xfId="0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20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opLeftCell="J22" workbookViewId="0">
      <selection activeCell="R18" sqref="R18"/>
    </sheetView>
  </sheetViews>
  <sheetFormatPr baseColWidth="10" defaultColWidth="11.42578125" defaultRowHeight="15" x14ac:dyDescent="0.25"/>
  <cols>
    <col min="2" max="2" width="35" customWidth="1"/>
    <col min="3" max="3" width="20" customWidth="1"/>
    <col min="4" max="4" width="17.28515625" customWidth="1"/>
    <col min="5" max="5" width="19.5703125" customWidth="1"/>
    <col min="6" max="6" width="15.28515625" customWidth="1"/>
    <col min="7" max="7" width="17" customWidth="1"/>
    <col min="8" max="8" width="17.140625" customWidth="1"/>
    <col min="9" max="9" width="17" customWidth="1"/>
    <col min="10" max="10" width="15.85546875" customWidth="1"/>
    <col min="11" max="11" width="16.28515625" customWidth="1"/>
    <col min="12" max="13" width="14" customWidth="1"/>
    <col min="14" max="14" width="15" customWidth="1"/>
    <col min="15" max="15" width="15.42578125" customWidth="1"/>
    <col min="16" max="16" width="12.7109375" bestFit="1" customWidth="1"/>
  </cols>
  <sheetData>
    <row r="1" spans="1:16" ht="14.45" x14ac:dyDescent="0.3">
      <c r="O1" s="13"/>
    </row>
    <row r="2" spans="1:16" ht="14.45" x14ac:dyDescent="0.3">
      <c r="O2" s="13"/>
    </row>
    <row r="3" spans="1:16" ht="18" x14ac:dyDescent="0.35">
      <c r="C3" s="2" t="s">
        <v>7</v>
      </c>
      <c r="D3" s="2"/>
      <c r="E3" s="2"/>
      <c r="F3" s="2"/>
      <c r="O3" s="13"/>
    </row>
    <row r="4" spans="1:16" ht="18" x14ac:dyDescent="0.35">
      <c r="C4" s="2" t="s">
        <v>6</v>
      </c>
      <c r="E4" s="2"/>
      <c r="F4" s="2"/>
      <c r="O4" s="13"/>
    </row>
    <row r="5" spans="1:16" ht="18" x14ac:dyDescent="0.35">
      <c r="C5" s="2"/>
      <c r="D5" s="2" t="s">
        <v>9</v>
      </c>
      <c r="E5" s="2"/>
      <c r="F5" s="2"/>
      <c r="O5" s="13"/>
    </row>
    <row r="6" spans="1:16" ht="18" x14ac:dyDescent="0.35">
      <c r="C6" s="2"/>
      <c r="D6" s="2" t="s">
        <v>5</v>
      </c>
      <c r="E6" s="2"/>
      <c r="F6" s="2"/>
      <c r="O6" s="13"/>
    </row>
    <row r="7" spans="1:16" ht="18" x14ac:dyDescent="0.35">
      <c r="C7" s="2"/>
      <c r="D7" s="2"/>
      <c r="E7" s="2"/>
      <c r="F7" s="2"/>
      <c r="O7" s="13"/>
    </row>
    <row r="8" spans="1:16" thickBot="1" x14ac:dyDescent="0.35">
      <c r="A8" s="10" t="s">
        <v>8</v>
      </c>
      <c r="B8" s="11" t="s">
        <v>2</v>
      </c>
      <c r="C8" s="11" t="s">
        <v>10</v>
      </c>
      <c r="D8" s="12" t="s">
        <v>11</v>
      </c>
      <c r="E8" s="11" t="s">
        <v>12</v>
      </c>
      <c r="F8" s="11" t="s">
        <v>13</v>
      </c>
      <c r="G8" s="11" t="s">
        <v>14</v>
      </c>
      <c r="H8" s="11" t="s">
        <v>15</v>
      </c>
      <c r="I8" s="11" t="s">
        <v>134</v>
      </c>
      <c r="J8" s="11" t="s">
        <v>135</v>
      </c>
      <c r="K8" s="11" t="s">
        <v>136</v>
      </c>
      <c r="L8" s="11" t="s">
        <v>137</v>
      </c>
      <c r="M8" s="11" t="s">
        <v>138</v>
      </c>
      <c r="N8" s="11" t="s">
        <v>139</v>
      </c>
      <c r="O8" s="24" t="s">
        <v>140</v>
      </c>
    </row>
    <row r="9" spans="1:16" ht="15.75" x14ac:dyDescent="0.25">
      <c r="A9" s="5"/>
      <c r="B9" s="14"/>
      <c r="C9" s="3"/>
      <c r="D9" s="15"/>
      <c r="E9" s="14"/>
      <c r="F9" s="14"/>
      <c r="G9" s="14"/>
      <c r="H9" s="14"/>
      <c r="I9" s="14"/>
      <c r="J9" s="4"/>
      <c r="K9" s="4"/>
      <c r="L9" s="14"/>
      <c r="M9" s="14"/>
      <c r="N9" s="14"/>
      <c r="O9" s="25"/>
    </row>
    <row r="10" spans="1:16" ht="15.6" customHeight="1" x14ac:dyDescent="0.25">
      <c r="A10" s="5">
        <v>1112</v>
      </c>
      <c r="B10" s="14" t="s">
        <v>0</v>
      </c>
      <c r="C10" s="3">
        <v>9033931.3800000008</v>
      </c>
      <c r="D10" s="3">
        <v>9077609.3599999994</v>
      </c>
      <c r="E10" s="3">
        <v>9127507.3599999994</v>
      </c>
      <c r="F10" s="3">
        <v>9175778.7200000007</v>
      </c>
      <c r="G10" s="3">
        <v>9226220.2699999996</v>
      </c>
      <c r="H10" s="3">
        <v>9274998.3100000005</v>
      </c>
      <c r="I10" s="3">
        <v>9326110.4900000002</v>
      </c>
      <c r="J10" s="3">
        <v>10408098.91</v>
      </c>
      <c r="K10" s="3">
        <v>7439769.6500000004</v>
      </c>
      <c r="L10" s="3">
        <f>6441977.38 + 1000000</f>
        <v>7441977.3799999999</v>
      </c>
      <c r="M10" s="3">
        <f>6468960.7 + 1000000</f>
        <v>7468960.7000000002</v>
      </c>
      <c r="N10" s="3">
        <f>6495772+1000000+45364.36</f>
        <v>7541136.3600000003</v>
      </c>
      <c r="O10" s="25">
        <f>+N10</f>
        <v>7541136.3600000003</v>
      </c>
      <c r="P10" s="1"/>
    </row>
    <row r="11" spans="1:16" ht="15.75" x14ac:dyDescent="0.25">
      <c r="A11" s="5">
        <v>1120</v>
      </c>
      <c r="B11" s="14" t="s">
        <v>141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3000000</v>
      </c>
      <c r="L11" s="3">
        <v>0</v>
      </c>
      <c r="M11" s="3">
        <v>0</v>
      </c>
      <c r="N11" s="3">
        <v>0</v>
      </c>
      <c r="O11" s="25">
        <f>+N11</f>
        <v>0</v>
      </c>
      <c r="P11" s="1"/>
    </row>
    <row r="12" spans="1:16" ht="15.6" x14ac:dyDescent="0.3">
      <c r="A12" s="5"/>
      <c r="B12" s="17"/>
      <c r="C12" s="18"/>
      <c r="D12" s="18"/>
      <c r="E12" s="18"/>
      <c r="F12" s="18"/>
      <c r="G12" s="18"/>
      <c r="H12" s="18"/>
      <c r="I12" s="18"/>
      <c r="J12" s="7"/>
      <c r="K12" s="7"/>
      <c r="L12" s="7"/>
      <c r="M12" s="7"/>
      <c r="N12" s="7"/>
      <c r="O12" s="26"/>
    </row>
    <row r="13" spans="1:16" ht="15.6" x14ac:dyDescent="0.3">
      <c r="A13" s="5"/>
      <c r="B13" s="19" t="s">
        <v>17</v>
      </c>
      <c r="C13" s="20">
        <f>SUM(C10:C12)</f>
        <v>9033931.3800000008</v>
      </c>
      <c r="D13" s="20">
        <f t="shared" ref="D13:O13" si="0">SUM(D10:D12)</f>
        <v>9077609.3599999994</v>
      </c>
      <c r="E13" s="20">
        <f t="shared" si="0"/>
        <v>9127507.3599999994</v>
      </c>
      <c r="F13" s="20">
        <f t="shared" si="0"/>
        <v>9175778.7200000007</v>
      </c>
      <c r="G13" s="20">
        <f t="shared" si="0"/>
        <v>9226220.2699999996</v>
      </c>
      <c r="H13" s="20">
        <f t="shared" si="0"/>
        <v>9274998.3100000005</v>
      </c>
      <c r="I13" s="20">
        <f t="shared" si="0"/>
        <v>9326110.4900000002</v>
      </c>
      <c r="J13" s="20">
        <f t="shared" si="0"/>
        <v>10408098.91</v>
      </c>
      <c r="K13" s="20">
        <f t="shared" si="0"/>
        <v>10439769.65</v>
      </c>
      <c r="L13" s="20">
        <f t="shared" si="0"/>
        <v>7441977.3799999999</v>
      </c>
      <c r="M13" s="20">
        <f t="shared" si="0"/>
        <v>7468960.7000000002</v>
      </c>
      <c r="N13" s="20">
        <f t="shared" si="0"/>
        <v>7541136.3600000003</v>
      </c>
      <c r="O13" s="27">
        <f t="shared" si="0"/>
        <v>7541136.3600000003</v>
      </c>
    </row>
    <row r="14" spans="1:16" ht="15.6" x14ac:dyDescent="0.3">
      <c r="A14" s="5"/>
      <c r="B14" s="14"/>
      <c r="C14" s="3"/>
      <c r="D14" s="3"/>
      <c r="E14" s="3"/>
      <c r="F14" s="3"/>
      <c r="G14" s="3"/>
      <c r="H14" s="3"/>
      <c r="I14" s="3"/>
      <c r="J14" s="6"/>
      <c r="K14" s="6"/>
      <c r="L14" s="6"/>
      <c r="M14" s="6"/>
      <c r="N14" s="6"/>
      <c r="O14" s="25"/>
    </row>
    <row r="15" spans="1:16" ht="15.6" x14ac:dyDescent="0.3">
      <c r="A15" s="5"/>
      <c r="B15" s="17" t="s">
        <v>1</v>
      </c>
      <c r="C15" s="18"/>
      <c r="D15" s="18"/>
      <c r="E15" s="18"/>
      <c r="F15" s="18"/>
      <c r="G15" s="18"/>
      <c r="H15" s="18"/>
      <c r="I15" s="18"/>
      <c r="J15" s="7"/>
      <c r="K15" s="7"/>
      <c r="L15" s="7"/>
      <c r="M15" s="7"/>
      <c r="N15" s="7"/>
      <c r="O15" s="28"/>
    </row>
    <row r="16" spans="1:16" ht="15.75" x14ac:dyDescent="0.25">
      <c r="A16" s="5">
        <v>2115</v>
      </c>
      <c r="B16" s="14" t="s">
        <v>3</v>
      </c>
      <c r="C16" s="3">
        <v>9000000</v>
      </c>
      <c r="D16" s="3">
        <v>9000000</v>
      </c>
      <c r="E16" s="3">
        <v>9000000</v>
      </c>
      <c r="F16" s="3">
        <v>9000000</v>
      </c>
      <c r="G16" s="3">
        <v>9000000</v>
      </c>
      <c r="H16" s="3">
        <v>9000000</v>
      </c>
      <c r="I16" s="3">
        <v>9000000</v>
      </c>
      <c r="J16" s="3">
        <v>10000000</v>
      </c>
      <c r="K16" s="3">
        <v>10000000</v>
      </c>
      <c r="L16" s="3">
        <v>7000000</v>
      </c>
      <c r="M16" s="3">
        <v>7000000</v>
      </c>
      <c r="N16" s="3">
        <v>7000000</v>
      </c>
      <c r="O16" s="25">
        <f>+N16</f>
        <v>7000000</v>
      </c>
    </row>
    <row r="17" spans="1:16" ht="15.75" x14ac:dyDescent="0.25">
      <c r="A17" s="5"/>
      <c r="B17" s="14"/>
      <c r="C17" s="3"/>
      <c r="D17" s="3"/>
      <c r="E17" s="3"/>
      <c r="F17" s="3"/>
      <c r="G17" s="3"/>
      <c r="H17" s="3"/>
      <c r="I17" s="3"/>
      <c r="J17" s="6"/>
      <c r="K17" s="3"/>
      <c r="L17" s="3"/>
      <c r="M17" s="3"/>
      <c r="N17" s="3"/>
      <c r="O17" s="25"/>
    </row>
    <row r="18" spans="1:16" ht="15.75" x14ac:dyDescent="0.25">
      <c r="A18" s="5"/>
      <c r="B18" s="14" t="s">
        <v>16</v>
      </c>
      <c r="C18" s="3"/>
      <c r="D18" s="3"/>
      <c r="E18" s="3"/>
      <c r="F18" s="3"/>
      <c r="G18" s="3"/>
      <c r="H18" s="3"/>
      <c r="I18" s="3"/>
      <c r="J18" s="6"/>
      <c r="K18" s="3"/>
      <c r="L18" s="3"/>
      <c r="M18" s="3"/>
      <c r="N18" s="3"/>
      <c r="O18" s="25"/>
    </row>
    <row r="19" spans="1:16" ht="15.75" x14ac:dyDescent="0.25">
      <c r="A19" s="5">
        <v>3107</v>
      </c>
      <c r="B19" s="14" t="s">
        <v>4</v>
      </c>
      <c r="C19" s="3">
        <f>+C29</f>
        <v>33931.380000000005</v>
      </c>
      <c r="D19" s="3">
        <f t="shared" ref="D19:H19" si="1">+D29</f>
        <v>77609.36</v>
      </c>
      <c r="E19" s="3">
        <f t="shared" si="1"/>
        <v>127507.35999999999</v>
      </c>
      <c r="F19" s="3">
        <f t="shared" si="1"/>
        <v>175778.72</v>
      </c>
      <c r="G19" s="3">
        <f t="shared" si="1"/>
        <v>226220.27</v>
      </c>
      <c r="H19" s="3">
        <f t="shared" si="1"/>
        <v>274998.31</v>
      </c>
      <c r="I19" s="3">
        <f>+I29</f>
        <v>326110.49</v>
      </c>
      <c r="J19" s="3">
        <f>+J29</f>
        <v>408098.91</v>
      </c>
      <c r="K19" s="3">
        <f t="shared" ref="K19:N19" si="2">+K29</f>
        <v>439769.65</v>
      </c>
      <c r="L19" s="3">
        <f>+L29</f>
        <v>441977.38</v>
      </c>
      <c r="M19" s="3">
        <f>+M29</f>
        <v>468960.7</v>
      </c>
      <c r="N19" s="3">
        <f t="shared" si="2"/>
        <v>541136.36</v>
      </c>
      <c r="O19" s="25">
        <f>+N19</f>
        <v>541136.36</v>
      </c>
    </row>
    <row r="20" spans="1:16" ht="15.75" x14ac:dyDescent="0.25">
      <c r="A20" s="5"/>
      <c r="B20" s="17"/>
      <c r="C20" s="18"/>
      <c r="D20" s="18"/>
      <c r="E20" s="18"/>
      <c r="F20" s="18"/>
      <c r="G20" s="18"/>
      <c r="H20" s="18"/>
      <c r="I20" s="18"/>
      <c r="J20" s="7"/>
      <c r="K20" s="18"/>
      <c r="L20" s="18"/>
      <c r="M20" s="18"/>
      <c r="N20" s="18"/>
      <c r="O20" s="29"/>
    </row>
    <row r="21" spans="1:16" ht="15.75" x14ac:dyDescent="0.25">
      <c r="A21" s="5"/>
      <c r="B21" s="21" t="s">
        <v>18</v>
      </c>
      <c r="C21" s="20">
        <f>+C16+C19</f>
        <v>9033931.3800000008</v>
      </c>
      <c r="D21" s="20">
        <f t="shared" ref="D21:O21" si="3">+D16+D19</f>
        <v>9077609.3599999994</v>
      </c>
      <c r="E21" s="20">
        <f t="shared" si="3"/>
        <v>9127507.3599999994</v>
      </c>
      <c r="F21" s="20">
        <f t="shared" si="3"/>
        <v>9175778.7200000007</v>
      </c>
      <c r="G21" s="20">
        <f t="shared" si="3"/>
        <v>9226220.2699999996</v>
      </c>
      <c r="H21" s="20">
        <f t="shared" si="3"/>
        <v>9274998.3100000005</v>
      </c>
      <c r="I21" s="20">
        <f t="shared" si="3"/>
        <v>9326110.4900000002</v>
      </c>
      <c r="J21" s="9">
        <f t="shared" si="3"/>
        <v>10408098.91</v>
      </c>
      <c r="K21" s="9">
        <f t="shared" si="3"/>
        <v>10439769.65</v>
      </c>
      <c r="L21" s="9">
        <f t="shared" si="3"/>
        <v>7441977.3799999999</v>
      </c>
      <c r="M21" s="9">
        <f t="shared" si="3"/>
        <v>7468960.7000000002</v>
      </c>
      <c r="N21" s="9">
        <f t="shared" si="3"/>
        <v>7541136.3600000003</v>
      </c>
      <c r="O21" s="27">
        <f t="shared" si="3"/>
        <v>7541136.3600000003</v>
      </c>
    </row>
    <row r="22" spans="1:16" ht="15.75" x14ac:dyDescent="0.25">
      <c r="A22" s="5"/>
      <c r="B22" s="14"/>
      <c r="C22" s="3"/>
      <c r="D22" s="3"/>
      <c r="E22" s="3"/>
      <c r="F22" s="3"/>
      <c r="G22" s="3"/>
      <c r="H22" s="3"/>
      <c r="I22" s="3"/>
      <c r="J22" s="6"/>
      <c r="K22" s="6"/>
      <c r="L22" s="6"/>
      <c r="M22" s="6"/>
      <c r="N22" s="6"/>
      <c r="O22" s="25"/>
    </row>
    <row r="23" spans="1:16" ht="15.75" x14ac:dyDescent="0.25">
      <c r="A23" s="5"/>
      <c r="B23" s="14" t="s">
        <v>19</v>
      </c>
      <c r="C23" s="14"/>
      <c r="D23" s="14"/>
      <c r="E23" s="14"/>
      <c r="F23" s="14"/>
      <c r="G23" s="14"/>
      <c r="H23" s="14"/>
      <c r="I23" s="14"/>
      <c r="J23" s="4"/>
      <c r="K23" s="4"/>
      <c r="L23" s="6"/>
      <c r="M23" s="4"/>
      <c r="N23" s="4"/>
      <c r="O23" s="16"/>
    </row>
    <row r="24" spans="1:16" ht="15.75" x14ac:dyDescent="0.25">
      <c r="A24" s="8"/>
      <c r="B24" s="238" t="s">
        <v>22</v>
      </c>
      <c r="C24" s="238"/>
      <c r="D24" s="239"/>
      <c r="E24" s="240"/>
      <c r="F24" s="14"/>
      <c r="G24" s="14"/>
      <c r="H24" s="14"/>
      <c r="I24" s="14"/>
      <c r="J24" s="4"/>
      <c r="K24" s="4"/>
      <c r="L24" s="4"/>
      <c r="M24" s="4"/>
      <c r="N24" s="4"/>
      <c r="O24" s="16"/>
    </row>
    <row r="25" spans="1:16" ht="15.75" x14ac:dyDescent="0.25">
      <c r="A25" s="5">
        <v>4311</v>
      </c>
      <c r="B25" s="22" t="s">
        <v>20</v>
      </c>
      <c r="C25" s="3">
        <v>41177.410000000003</v>
      </c>
      <c r="D25" s="3">
        <v>89209.36</v>
      </c>
      <c r="E25" s="3">
        <v>139107.35999999999</v>
      </c>
      <c r="F25" s="3">
        <v>187378.72</v>
      </c>
      <c r="G25" s="3">
        <v>237820.27</v>
      </c>
      <c r="H25" s="3">
        <v>286598.31</v>
      </c>
      <c r="I25" s="3">
        <v>337710.49</v>
      </c>
      <c r="J25" s="3">
        <v>408098.91</v>
      </c>
      <c r="K25" s="3">
        <v>462969.65</v>
      </c>
      <c r="L25" s="3">
        <f>441977.38+11600</f>
        <v>453577.38</v>
      </c>
      <c r="M25" s="3">
        <f>468960.7+11600</f>
        <v>480560.7</v>
      </c>
      <c r="N25" s="3">
        <f>495772+11945.04+45364.36</f>
        <v>553081.4</v>
      </c>
      <c r="O25" s="16"/>
    </row>
    <row r="26" spans="1:16" ht="15.75" x14ac:dyDescent="0.25">
      <c r="A26" s="5"/>
      <c r="B26" s="14"/>
      <c r="C26" s="3"/>
      <c r="D26" s="3"/>
      <c r="E26" s="3"/>
      <c r="F26" s="3"/>
      <c r="G26" s="3"/>
      <c r="H26" s="3"/>
      <c r="I26" s="3"/>
      <c r="J26" s="6"/>
      <c r="K26" s="6"/>
      <c r="L26" s="6"/>
      <c r="M26" s="6"/>
      <c r="N26" s="6"/>
      <c r="O26" s="16"/>
      <c r="P26" s="1"/>
    </row>
    <row r="27" spans="1:16" ht="15.75" x14ac:dyDescent="0.25">
      <c r="A27" s="5"/>
      <c r="B27" s="238" t="s">
        <v>142</v>
      </c>
      <c r="C27" s="238"/>
      <c r="D27" s="14"/>
      <c r="E27" s="14"/>
      <c r="F27" s="14"/>
      <c r="G27" s="14"/>
      <c r="H27" s="14"/>
      <c r="I27" s="14"/>
      <c r="J27" s="4"/>
      <c r="K27" s="4"/>
      <c r="L27" s="4"/>
      <c r="M27" s="4"/>
      <c r="N27" s="4"/>
      <c r="O27" s="25">
        <f>SUM(C32:N32)</f>
        <v>676327.42999999993</v>
      </c>
    </row>
    <row r="28" spans="1:16" ht="15.75" x14ac:dyDescent="0.25">
      <c r="A28" s="5">
        <v>5134</v>
      </c>
      <c r="B28" s="17" t="s">
        <v>21</v>
      </c>
      <c r="C28" s="18">
        <v>7246.03</v>
      </c>
      <c r="D28" s="18">
        <v>11600</v>
      </c>
      <c r="E28" s="18">
        <v>11600</v>
      </c>
      <c r="F28" s="18">
        <v>11600</v>
      </c>
      <c r="G28" s="18">
        <v>11600</v>
      </c>
      <c r="H28" s="18">
        <v>11600</v>
      </c>
      <c r="I28" s="18">
        <v>11600</v>
      </c>
      <c r="J28" s="18">
        <v>0</v>
      </c>
      <c r="K28" s="18">
        <v>23200</v>
      </c>
      <c r="L28" s="18">
        <v>11600</v>
      </c>
      <c r="M28" s="18">
        <v>11600</v>
      </c>
      <c r="N28" s="18">
        <v>11945.04</v>
      </c>
      <c r="O28" s="25">
        <f>SUM(C28:N28)</f>
        <v>135191.07</v>
      </c>
    </row>
    <row r="29" spans="1:16" ht="15.75" x14ac:dyDescent="0.25">
      <c r="A29" s="5"/>
      <c r="B29" s="14" t="s">
        <v>4</v>
      </c>
      <c r="C29" s="3">
        <f>+C25-C28</f>
        <v>33931.380000000005</v>
      </c>
      <c r="D29" s="3">
        <f t="shared" ref="D29:H29" si="4">+D25-D28</f>
        <v>77609.36</v>
      </c>
      <c r="E29" s="3">
        <f t="shared" si="4"/>
        <v>127507.35999999999</v>
      </c>
      <c r="F29" s="3">
        <f t="shared" si="4"/>
        <v>175778.72</v>
      </c>
      <c r="G29" s="3">
        <f t="shared" si="4"/>
        <v>226220.27</v>
      </c>
      <c r="H29" s="3">
        <f t="shared" si="4"/>
        <v>274998.31</v>
      </c>
      <c r="I29" s="3">
        <f>+I25-I28</f>
        <v>326110.49</v>
      </c>
      <c r="J29" s="3">
        <f>+J25-J28</f>
        <v>408098.91</v>
      </c>
      <c r="K29" s="3">
        <f>+K25-K28</f>
        <v>439769.65</v>
      </c>
      <c r="L29" s="3">
        <f>+L25-L28</f>
        <v>441977.38</v>
      </c>
      <c r="M29" s="3">
        <f t="shared" ref="M29:N29" si="5">+M25-M28</f>
        <v>468960.7</v>
      </c>
      <c r="N29" s="3">
        <f t="shared" si="5"/>
        <v>541136.36</v>
      </c>
      <c r="O29" s="16"/>
    </row>
    <row r="30" spans="1:16" ht="15.75" x14ac:dyDescent="0.25">
      <c r="A30" s="4"/>
      <c r="B30" s="4"/>
      <c r="C30" s="6"/>
      <c r="D30" s="6"/>
      <c r="E30" s="6"/>
      <c r="F30" s="6"/>
      <c r="G30" s="6"/>
      <c r="H30" s="6"/>
      <c r="I30" s="6"/>
      <c r="J30" s="6"/>
      <c r="K30" s="6"/>
      <c r="L30" s="6"/>
      <c r="M30" s="3"/>
      <c r="N30" s="3"/>
      <c r="O30" s="16"/>
    </row>
    <row r="31" spans="1:16" x14ac:dyDescent="0.25">
      <c r="A31" s="4"/>
      <c r="B31" s="4" t="s">
        <v>143</v>
      </c>
      <c r="C31" s="6">
        <f>+C13-C21</f>
        <v>0</v>
      </c>
      <c r="D31" s="6">
        <f t="shared" ref="D31:O31" si="6">+D13-D21</f>
        <v>0</v>
      </c>
      <c r="E31" s="6">
        <f t="shared" si="6"/>
        <v>0</v>
      </c>
      <c r="F31" s="6">
        <f t="shared" si="6"/>
        <v>0</v>
      </c>
      <c r="G31" s="6">
        <f t="shared" si="6"/>
        <v>0</v>
      </c>
      <c r="H31" s="6">
        <f t="shared" si="6"/>
        <v>0</v>
      </c>
      <c r="I31" s="6">
        <f t="shared" si="6"/>
        <v>0</v>
      </c>
      <c r="J31" s="6">
        <f t="shared" si="6"/>
        <v>0</v>
      </c>
      <c r="K31" s="6">
        <f>+K13-K21</f>
        <v>0</v>
      </c>
      <c r="L31" s="6">
        <f>+L13-L21</f>
        <v>0</v>
      </c>
      <c r="M31" s="6">
        <f>+M13-M21</f>
        <v>0</v>
      </c>
      <c r="N31" s="6">
        <f>+N13-N21</f>
        <v>0</v>
      </c>
      <c r="O31" s="6">
        <f t="shared" si="6"/>
        <v>0</v>
      </c>
    </row>
    <row r="32" spans="1:16" ht="15.75" x14ac:dyDescent="0.25">
      <c r="A32" s="4"/>
      <c r="B32" s="4"/>
      <c r="C32" s="6">
        <v>41177.410000000003</v>
      </c>
      <c r="D32" s="6">
        <f>+D25-C29</f>
        <v>55277.979999999996</v>
      </c>
      <c r="E32" s="6">
        <f>+E25-D29</f>
        <v>61497.999999999985</v>
      </c>
      <c r="F32" s="6">
        <f>+F25-E29</f>
        <v>59871.360000000015</v>
      </c>
      <c r="G32" s="6">
        <f t="shared" ref="G32:H32" si="7">+G25-F29</f>
        <v>62041.549999999988</v>
      </c>
      <c r="H32" s="6">
        <f t="shared" si="7"/>
        <v>60378.040000000008</v>
      </c>
      <c r="I32" s="6">
        <f t="shared" ref="I32:M32" si="8">+I25-H29</f>
        <v>62712.179999999993</v>
      </c>
      <c r="J32" s="6">
        <f t="shared" si="8"/>
        <v>81988.419999999984</v>
      </c>
      <c r="K32" s="6">
        <f t="shared" si="8"/>
        <v>54870.740000000049</v>
      </c>
      <c r="L32" s="6">
        <f t="shared" si="8"/>
        <v>13807.729999999981</v>
      </c>
      <c r="M32" s="6">
        <f t="shared" si="8"/>
        <v>38583.320000000007</v>
      </c>
      <c r="N32" s="6">
        <f>+N25-M29</f>
        <v>84120.700000000012</v>
      </c>
      <c r="O32" s="25">
        <f>+O27-O28</f>
        <v>541136.35999999987</v>
      </c>
      <c r="P32" s="1"/>
    </row>
    <row r="33" spans="3:15" x14ac:dyDescent="0.25">
      <c r="C33" s="1"/>
      <c r="D33" s="1"/>
      <c r="E33" s="1"/>
      <c r="F33" s="1"/>
      <c r="G33" s="1"/>
      <c r="H33" s="1"/>
      <c r="I33" s="1"/>
      <c r="J33" s="1"/>
      <c r="K33" s="1"/>
      <c r="O33" s="1"/>
    </row>
    <row r="34" spans="3:15" x14ac:dyDescent="0.25">
      <c r="C34" s="1"/>
      <c r="D34" s="1" t="s">
        <v>321</v>
      </c>
      <c r="E34" s="1"/>
      <c r="H34" t="s">
        <v>320</v>
      </c>
      <c r="J34" s="1"/>
      <c r="K34" s="1"/>
      <c r="O34" s="1"/>
    </row>
    <row r="35" spans="3:15" x14ac:dyDescent="0.25">
      <c r="C35" s="1"/>
      <c r="D35" s="1">
        <v>1026491.93</v>
      </c>
      <c r="F35" s="1">
        <v>1032945.94</v>
      </c>
      <c r="H35" s="1">
        <v>1039135.87</v>
      </c>
      <c r="J35" s="1"/>
      <c r="K35" s="1"/>
    </row>
    <row r="36" spans="3:15" x14ac:dyDescent="0.25">
      <c r="D36" s="1">
        <v>1032945.94</v>
      </c>
      <c r="E36" s="1"/>
      <c r="F36" s="1">
        <v>1039135.87</v>
      </c>
      <c r="G36" s="235"/>
      <c r="H36" s="1">
        <v>1045364.36</v>
      </c>
      <c r="I36" s="1"/>
      <c r="K36" s="1"/>
      <c r="M36" s="1"/>
    </row>
    <row r="37" spans="3:15" x14ac:dyDescent="0.25">
      <c r="D37" s="1">
        <f>+D36-D35</f>
        <v>6454.0099999998929</v>
      </c>
      <c r="E37" s="235"/>
      <c r="F37" s="1">
        <f>+F36-F35</f>
        <v>6189.9300000000512</v>
      </c>
      <c r="G37" s="1"/>
      <c r="H37" s="1">
        <f>+H36-H35</f>
        <v>6228.4899999999907</v>
      </c>
      <c r="I37" s="1"/>
      <c r="K37" s="1"/>
      <c r="M37" s="1"/>
    </row>
    <row r="38" spans="3:15" x14ac:dyDescent="0.25">
      <c r="E38" s="1"/>
      <c r="F38" s="237"/>
      <c r="G38" s="1"/>
      <c r="I38" s="1"/>
      <c r="K38" s="1"/>
      <c r="M38" s="1"/>
    </row>
    <row r="39" spans="3:15" x14ac:dyDescent="0.25">
      <c r="D39" t="s">
        <v>322</v>
      </c>
      <c r="F39" s="1" t="s">
        <v>323</v>
      </c>
    </row>
    <row r="40" spans="3:15" x14ac:dyDescent="0.25">
      <c r="D40" s="1">
        <v>1013353.16</v>
      </c>
      <c r="E40" s="1"/>
      <c r="F40" s="1">
        <v>1020079.98</v>
      </c>
      <c r="G40" s="1"/>
      <c r="I40" s="1"/>
      <c r="K40" s="1"/>
      <c r="M40" s="1"/>
    </row>
    <row r="41" spans="3:15" x14ac:dyDescent="0.25">
      <c r="D41" s="1">
        <v>1020079.98</v>
      </c>
      <c r="F41" s="1">
        <v>1026491.93</v>
      </c>
      <c r="G41" s="1"/>
    </row>
    <row r="42" spans="3:15" x14ac:dyDescent="0.25">
      <c r="D42" s="1">
        <f>+D41-D40</f>
        <v>6726.8199999999488</v>
      </c>
      <c r="E42" s="1"/>
      <c r="F42" s="1">
        <f>+F41-F40</f>
        <v>6411.9500000000698</v>
      </c>
      <c r="G42" s="1"/>
      <c r="J42" s="1"/>
    </row>
    <row r="43" spans="3:15" x14ac:dyDescent="0.25">
      <c r="F43" s="1"/>
      <c r="J43" s="1"/>
    </row>
    <row r="44" spans="3:15" x14ac:dyDescent="0.25">
      <c r="F44" s="1"/>
      <c r="J44" s="1"/>
    </row>
    <row r="45" spans="3:15" x14ac:dyDescent="0.25">
      <c r="F45" s="1"/>
    </row>
    <row r="46" spans="3:15" x14ac:dyDescent="0.25">
      <c r="F46" s="1"/>
    </row>
    <row r="47" spans="3:15" x14ac:dyDescent="0.25">
      <c r="F47" s="1"/>
    </row>
    <row r="48" spans="3:15" x14ac:dyDescent="0.25">
      <c r="F48" s="1"/>
    </row>
    <row r="49" spans="6:6" x14ac:dyDescent="0.25">
      <c r="F49" s="237"/>
    </row>
  </sheetData>
  <sheetProtection sheet="1" objects="1" scenarios="1"/>
  <mergeCells count="3">
    <mergeCell ref="B24:C24"/>
    <mergeCell ref="D24:E24"/>
    <mergeCell ref="B27:C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opLeftCell="A20" workbookViewId="0">
      <selection activeCell="D28" sqref="D28"/>
    </sheetView>
  </sheetViews>
  <sheetFormatPr baseColWidth="10" defaultColWidth="11.42578125" defaultRowHeight="15" x14ac:dyDescent="0.25"/>
  <cols>
    <col min="1" max="1" width="12.140625" customWidth="1"/>
    <col min="2" max="2" width="46.28515625" customWidth="1"/>
    <col min="3" max="3" width="18.42578125" customWidth="1"/>
    <col min="4" max="4" width="13.7109375" customWidth="1"/>
    <col min="6" max="6" width="13" bestFit="1" customWidth="1"/>
    <col min="8" max="8" width="11.42578125" style="209"/>
  </cols>
  <sheetData>
    <row r="1" spans="1:8" s="32" customFormat="1" ht="14.25" x14ac:dyDescent="0.2">
      <c r="B1" s="32" t="s">
        <v>302</v>
      </c>
      <c r="H1" s="207"/>
    </row>
    <row r="2" spans="1:8" s="32" customFormat="1" ht="14.25" x14ac:dyDescent="0.2">
      <c r="B2" s="171">
        <v>1</v>
      </c>
      <c r="D2" s="32" t="s">
        <v>147</v>
      </c>
      <c r="F2" s="32" t="s">
        <v>148</v>
      </c>
      <c r="H2" s="207"/>
    </row>
    <row r="3" spans="1:8" s="32" customFormat="1" ht="14.25" x14ac:dyDescent="0.2">
      <c r="A3" s="32" t="s">
        <v>146</v>
      </c>
      <c r="B3" s="32" t="s">
        <v>145</v>
      </c>
      <c r="C3" s="32" t="s">
        <v>151</v>
      </c>
      <c r="D3" s="32" t="s">
        <v>149</v>
      </c>
      <c r="F3" s="32" t="s">
        <v>149</v>
      </c>
      <c r="H3" s="207"/>
    </row>
    <row r="4" spans="1:8" s="32" customFormat="1" ht="14.25" x14ac:dyDescent="0.2">
      <c r="A4" s="33">
        <v>43467</v>
      </c>
      <c r="B4" s="32" t="s">
        <v>150</v>
      </c>
      <c r="C4" s="32" t="s">
        <v>0</v>
      </c>
      <c r="D4" s="34">
        <v>9000000</v>
      </c>
      <c r="E4" s="34"/>
      <c r="F4" s="34"/>
      <c r="H4" s="207"/>
    </row>
    <row r="5" spans="1:8" s="32" customFormat="1" ht="14.25" x14ac:dyDescent="0.2">
      <c r="B5" s="32" t="s">
        <v>312</v>
      </c>
      <c r="C5" s="32" t="s">
        <v>3</v>
      </c>
      <c r="D5" s="34"/>
      <c r="E5" s="34"/>
      <c r="F5" s="34">
        <f>+D4</f>
        <v>9000000</v>
      </c>
      <c r="H5" s="207"/>
    </row>
    <row r="6" spans="1:8" s="32" customFormat="1" ht="14.25" x14ac:dyDescent="0.2">
      <c r="D6" s="34"/>
      <c r="E6" s="34"/>
      <c r="F6" s="34"/>
      <c r="H6" s="207"/>
    </row>
    <row r="7" spans="1:8" s="32" customFormat="1" thickBot="1" x14ac:dyDescent="0.25">
      <c r="A7" s="35"/>
      <c r="B7" s="35"/>
      <c r="C7" s="35"/>
      <c r="D7" s="36"/>
      <c r="E7" s="36"/>
      <c r="F7" s="36"/>
      <c r="H7" s="207"/>
    </row>
    <row r="8" spans="1:8" s="32" customFormat="1" thickTop="1" x14ac:dyDescent="0.2">
      <c r="B8" s="171">
        <v>2</v>
      </c>
      <c r="D8" s="32" t="s">
        <v>147</v>
      </c>
      <c r="F8" s="32" t="s">
        <v>148</v>
      </c>
      <c r="H8" s="207"/>
    </row>
    <row r="9" spans="1:8" s="32" customFormat="1" ht="14.25" x14ac:dyDescent="0.2">
      <c r="A9" s="32" t="s">
        <v>146</v>
      </c>
      <c r="B9" s="32" t="s">
        <v>145</v>
      </c>
      <c r="C9" s="32" t="s">
        <v>151</v>
      </c>
      <c r="D9" s="32" t="s">
        <v>149</v>
      </c>
      <c r="F9" s="32" t="s">
        <v>149</v>
      </c>
      <c r="H9" s="207"/>
    </row>
    <row r="10" spans="1:8" s="32" customFormat="1" ht="14.25" x14ac:dyDescent="0.2">
      <c r="A10" s="33">
        <v>43496</v>
      </c>
      <c r="B10" s="32" t="s">
        <v>152</v>
      </c>
      <c r="C10" s="32" t="s">
        <v>0</v>
      </c>
      <c r="D10" s="34">
        <v>41177.410000000003</v>
      </c>
      <c r="E10" s="34"/>
      <c r="F10" s="34"/>
      <c r="H10" s="207"/>
    </row>
    <row r="11" spans="1:8" s="32" customFormat="1" ht="14.25" x14ac:dyDescent="0.2">
      <c r="B11" s="32" t="s">
        <v>313</v>
      </c>
      <c r="C11" s="32" t="s">
        <v>153</v>
      </c>
      <c r="D11" s="34"/>
      <c r="E11" s="34"/>
      <c r="F11" s="34">
        <f>+D10</f>
        <v>41177.410000000003</v>
      </c>
      <c r="H11" s="207"/>
    </row>
    <row r="12" spans="1:8" s="32" customFormat="1" ht="14.25" x14ac:dyDescent="0.2">
      <c r="D12" s="34"/>
      <c r="E12" s="34"/>
      <c r="F12" s="34"/>
      <c r="H12" s="207"/>
    </row>
    <row r="13" spans="1:8" s="32" customFormat="1" thickBot="1" x14ac:dyDescent="0.25">
      <c r="A13" s="35"/>
      <c r="B13" s="35"/>
      <c r="C13" s="35"/>
      <c r="D13" s="36"/>
      <c r="E13" s="36"/>
      <c r="F13" s="36"/>
      <c r="H13" s="207"/>
    </row>
    <row r="14" spans="1:8" s="32" customFormat="1" thickTop="1" x14ac:dyDescent="0.2">
      <c r="B14" s="171">
        <v>3</v>
      </c>
      <c r="D14" s="32" t="s">
        <v>147</v>
      </c>
      <c r="F14" s="32" t="s">
        <v>148</v>
      </c>
      <c r="H14" s="207"/>
    </row>
    <row r="15" spans="1:8" s="32" customFormat="1" ht="14.25" x14ac:dyDescent="0.2">
      <c r="A15" s="32" t="s">
        <v>146</v>
      </c>
      <c r="B15" s="32" t="s">
        <v>145</v>
      </c>
      <c r="C15" s="32" t="s">
        <v>151</v>
      </c>
      <c r="D15" s="32" t="s">
        <v>149</v>
      </c>
      <c r="F15" s="32" t="s">
        <v>149</v>
      </c>
      <c r="H15" s="207"/>
    </row>
    <row r="16" spans="1:8" s="32" customFormat="1" ht="14.25" x14ac:dyDescent="0.2">
      <c r="A16" s="33">
        <v>43496</v>
      </c>
      <c r="B16" s="32" t="s">
        <v>154</v>
      </c>
      <c r="C16" s="32" t="s">
        <v>155</v>
      </c>
      <c r="D16" s="34">
        <v>7246.03</v>
      </c>
      <c r="E16" s="34"/>
      <c r="F16" s="34"/>
      <c r="H16" s="207"/>
    </row>
    <row r="17" spans="1:8" s="32" customFormat="1" ht="14.25" x14ac:dyDescent="0.2">
      <c r="B17" s="32" t="s">
        <v>313</v>
      </c>
      <c r="C17" s="32" t="s">
        <v>0</v>
      </c>
      <c r="D17" s="34"/>
      <c r="E17" s="34"/>
      <c r="F17" s="34">
        <f>+D16</f>
        <v>7246.03</v>
      </c>
      <c r="H17" s="207"/>
    </row>
    <row r="18" spans="1:8" s="32" customFormat="1" ht="14.25" x14ac:dyDescent="0.2">
      <c r="D18" s="34"/>
      <c r="E18" s="34"/>
      <c r="F18" s="34"/>
      <c r="H18" s="207"/>
    </row>
    <row r="19" spans="1:8" s="32" customFormat="1" thickBot="1" x14ac:dyDescent="0.25">
      <c r="A19" s="35"/>
      <c r="B19" s="35"/>
      <c r="C19" s="35"/>
      <c r="D19" s="36"/>
      <c r="E19" s="36"/>
      <c r="F19" s="36"/>
      <c r="H19" s="207"/>
    </row>
    <row r="20" spans="1:8" s="32" customFormat="1" thickTop="1" x14ac:dyDescent="0.2">
      <c r="B20" s="171">
        <v>4</v>
      </c>
      <c r="D20" s="32" t="s">
        <v>147</v>
      </c>
      <c r="F20" s="32" t="s">
        <v>148</v>
      </c>
      <c r="H20" s="207"/>
    </row>
    <row r="21" spans="1:8" s="32" customFormat="1" ht="14.25" x14ac:dyDescent="0.2">
      <c r="A21" s="32" t="s">
        <v>146</v>
      </c>
      <c r="B21" s="32" t="s">
        <v>145</v>
      </c>
      <c r="C21" s="32" t="s">
        <v>151</v>
      </c>
      <c r="D21" s="32" t="s">
        <v>149</v>
      </c>
      <c r="F21" s="32" t="s">
        <v>149</v>
      </c>
      <c r="H21" s="207"/>
    </row>
    <row r="22" spans="1:8" s="32" customFormat="1" ht="14.25" x14ac:dyDescent="0.2">
      <c r="A22" s="33"/>
      <c r="B22" s="32" t="s">
        <v>150</v>
      </c>
      <c r="C22" s="32" t="s">
        <v>0</v>
      </c>
      <c r="D22" s="34">
        <v>0</v>
      </c>
      <c r="E22" s="34"/>
      <c r="F22" s="34"/>
      <c r="H22" s="207"/>
    </row>
    <row r="23" spans="1:8" s="32" customFormat="1" ht="14.25" x14ac:dyDescent="0.2">
      <c r="B23" s="32" t="s">
        <v>312</v>
      </c>
      <c r="C23" s="32" t="s">
        <v>3</v>
      </c>
      <c r="D23" s="34"/>
      <c r="E23" s="34"/>
      <c r="F23" s="34">
        <v>0</v>
      </c>
      <c r="H23" s="207"/>
    </row>
    <row r="24" spans="1:8" s="32" customFormat="1" ht="14.25" x14ac:dyDescent="0.2">
      <c r="D24" s="34"/>
      <c r="E24" s="34"/>
      <c r="F24" s="34"/>
      <c r="H24" s="207"/>
    </row>
    <row r="25" spans="1:8" s="32" customFormat="1" thickBot="1" x14ac:dyDescent="0.25">
      <c r="A25" s="35"/>
      <c r="B25" s="35"/>
      <c r="C25" s="35"/>
      <c r="D25" s="36"/>
      <c r="E25" s="36"/>
      <c r="F25" s="36"/>
      <c r="H25" s="207"/>
    </row>
    <row r="26" spans="1:8" s="32" customFormat="1" thickTop="1" x14ac:dyDescent="0.2">
      <c r="B26" s="171">
        <v>5</v>
      </c>
      <c r="D26" s="32" t="s">
        <v>147</v>
      </c>
      <c r="F26" s="32" t="s">
        <v>148</v>
      </c>
      <c r="H26" s="207"/>
    </row>
    <row r="27" spans="1:8" s="32" customFormat="1" ht="14.25" x14ac:dyDescent="0.2">
      <c r="A27" s="32" t="s">
        <v>146</v>
      </c>
      <c r="B27" s="32" t="s">
        <v>145</v>
      </c>
      <c r="C27" s="32" t="s">
        <v>151</v>
      </c>
      <c r="D27" s="32" t="s">
        <v>149</v>
      </c>
      <c r="F27" s="32" t="s">
        <v>149</v>
      </c>
      <c r="H27" s="207"/>
    </row>
    <row r="28" spans="1:8" s="32" customFormat="1" ht="14.25" x14ac:dyDescent="0.2">
      <c r="A28" s="33"/>
      <c r="B28" s="32" t="s">
        <v>152</v>
      </c>
      <c r="C28" s="32" t="s">
        <v>0</v>
      </c>
      <c r="D28" s="34">
        <f>+Datos!D25</f>
        <v>89209.36</v>
      </c>
      <c r="E28" s="34"/>
      <c r="F28" s="34"/>
      <c r="H28" s="207"/>
    </row>
    <row r="29" spans="1:8" s="32" customFormat="1" ht="14.25" x14ac:dyDescent="0.2">
      <c r="B29" s="32" t="s">
        <v>313</v>
      </c>
      <c r="C29" s="32" t="s">
        <v>153</v>
      </c>
      <c r="D29" s="34"/>
      <c r="E29" s="34"/>
      <c r="F29" s="34">
        <f>+D28</f>
        <v>89209.36</v>
      </c>
      <c r="H29" s="207"/>
    </row>
    <row r="30" spans="1:8" s="32" customFormat="1" ht="14.25" x14ac:dyDescent="0.2">
      <c r="D30" s="34"/>
      <c r="E30" s="34"/>
      <c r="F30" s="34"/>
      <c r="H30" s="207"/>
    </row>
    <row r="31" spans="1:8" s="32" customFormat="1" thickBot="1" x14ac:dyDescent="0.25">
      <c r="A31" s="35"/>
      <c r="B31" s="35"/>
      <c r="C31" s="35"/>
      <c r="D31" s="36"/>
      <c r="E31" s="36"/>
      <c r="F31" s="36"/>
      <c r="H31" s="207"/>
    </row>
    <row r="32" spans="1:8" s="32" customFormat="1" thickTop="1" x14ac:dyDescent="0.2">
      <c r="B32" s="171">
        <v>6</v>
      </c>
      <c r="D32" s="32" t="s">
        <v>147</v>
      </c>
      <c r="F32" s="32" t="s">
        <v>148</v>
      </c>
      <c r="H32" s="207"/>
    </row>
    <row r="33" spans="1:8" s="32" customFormat="1" ht="14.25" x14ac:dyDescent="0.2">
      <c r="A33" s="32" t="s">
        <v>146</v>
      </c>
      <c r="B33" s="32" t="s">
        <v>145</v>
      </c>
      <c r="C33" s="32" t="s">
        <v>151</v>
      </c>
      <c r="D33" s="32" t="s">
        <v>149</v>
      </c>
      <c r="F33" s="32" t="s">
        <v>149</v>
      </c>
      <c r="H33" s="207"/>
    </row>
    <row r="34" spans="1:8" s="32" customFormat="1" ht="14.25" x14ac:dyDescent="0.2">
      <c r="A34" s="33"/>
      <c r="B34" s="32" t="s">
        <v>154</v>
      </c>
      <c r="C34" s="32" t="s">
        <v>155</v>
      </c>
      <c r="D34" s="34">
        <f>+Datos!D28</f>
        <v>11600</v>
      </c>
      <c r="E34" s="34"/>
      <c r="F34" s="34"/>
      <c r="H34" s="207"/>
    </row>
    <row r="35" spans="1:8" s="32" customFormat="1" ht="14.25" x14ac:dyDescent="0.2">
      <c r="B35" s="32" t="s">
        <v>313</v>
      </c>
      <c r="C35" s="32" t="s">
        <v>0</v>
      </c>
      <c r="D35" s="34"/>
      <c r="E35" s="34"/>
      <c r="F35" s="34">
        <f>+D34</f>
        <v>11600</v>
      </c>
      <c r="H35" s="207"/>
    </row>
    <row r="36" spans="1:8" s="32" customFormat="1" ht="14.25" x14ac:dyDescent="0.2">
      <c r="D36" s="34"/>
      <c r="E36" s="34"/>
      <c r="F36" s="34"/>
      <c r="H36" s="207"/>
    </row>
    <row r="37" spans="1:8" s="32" customFormat="1" thickBot="1" x14ac:dyDescent="0.25">
      <c r="A37" s="35"/>
      <c r="B37" s="35"/>
      <c r="C37" s="35"/>
      <c r="D37" s="36"/>
      <c r="E37" s="36"/>
      <c r="F37" s="36"/>
      <c r="H37" s="207"/>
    </row>
    <row r="38" spans="1:8" s="32" customFormat="1" thickTop="1" x14ac:dyDescent="0.2">
      <c r="D38" s="34"/>
      <c r="E38" s="34"/>
      <c r="F38" s="34"/>
      <c r="H38" s="207"/>
    </row>
    <row r="39" spans="1:8" s="32" customFormat="1" ht="34.5" customHeight="1" x14ac:dyDescent="0.2">
      <c r="A39" s="241" t="s">
        <v>311</v>
      </c>
      <c r="B39" s="241"/>
      <c r="C39" s="241"/>
      <c r="D39" s="241"/>
      <c r="E39" s="241"/>
      <c r="F39" s="241"/>
      <c r="H39" s="207"/>
    </row>
    <row r="40" spans="1:8" s="32" customFormat="1" ht="14.25" x14ac:dyDescent="0.2">
      <c r="D40" s="34"/>
      <c r="E40" s="34"/>
      <c r="F40" s="34"/>
      <c r="H40" s="207"/>
    </row>
    <row r="41" spans="1:8" s="32" customFormat="1" ht="14.25" x14ac:dyDescent="0.2">
      <c r="D41" s="34"/>
      <c r="E41" s="34"/>
      <c r="F41" s="34"/>
      <c r="H41" s="207"/>
    </row>
    <row r="42" spans="1:8" s="32" customFormat="1" ht="14.25" x14ac:dyDescent="0.2">
      <c r="D42" s="34"/>
      <c r="E42" s="34"/>
      <c r="F42" s="34"/>
      <c r="H42" s="207"/>
    </row>
    <row r="43" spans="1:8" s="32" customFormat="1" ht="14.25" x14ac:dyDescent="0.2">
      <c r="D43" s="34"/>
      <c r="E43" s="34"/>
      <c r="F43" s="34"/>
      <c r="H43" s="207"/>
    </row>
    <row r="44" spans="1:8" s="32" customFormat="1" ht="14.25" x14ac:dyDescent="0.2">
      <c r="D44" s="34"/>
      <c r="E44" s="34"/>
      <c r="F44" s="34"/>
      <c r="H44" s="207"/>
    </row>
    <row r="45" spans="1:8" s="32" customFormat="1" ht="14.25" x14ac:dyDescent="0.2">
      <c r="A45" s="242" t="s">
        <v>309</v>
      </c>
      <c r="B45" s="242"/>
      <c r="C45" s="242"/>
      <c r="D45" s="242"/>
      <c r="E45" s="242"/>
      <c r="F45" s="242"/>
      <c r="H45" s="207"/>
    </row>
    <row r="46" spans="1:8" s="32" customFormat="1" ht="14.25" x14ac:dyDescent="0.2">
      <c r="A46" s="242" t="s">
        <v>310</v>
      </c>
      <c r="B46" s="242"/>
      <c r="C46" s="242"/>
      <c r="D46" s="242"/>
      <c r="E46" s="242"/>
      <c r="F46" s="242"/>
      <c r="H46" s="207"/>
    </row>
    <row r="47" spans="1:8" s="32" customFormat="1" ht="14.25" x14ac:dyDescent="0.2">
      <c r="D47" s="34"/>
      <c r="E47" s="34"/>
      <c r="F47" s="34"/>
      <c r="H47" s="207"/>
    </row>
    <row r="48" spans="1:8" s="32" customFormat="1" ht="14.25" x14ac:dyDescent="0.2">
      <c r="D48" s="34"/>
      <c r="E48" s="34"/>
      <c r="F48" s="34"/>
      <c r="H48" s="207"/>
    </row>
    <row r="49" spans="4:8" s="32" customFormat="1" ht="14.25" x14ac:dyDescent="0.2">
      <c r="D49" s="34"/>
      <c r="E49" s="34"/>
      <c r="F49" s="34"/>
      <c r="H49" s="207"/>
    </row>
    <row r="50" spans="4:8" s="32" customFormat="1" ht="14.25" x14ac:dyDescent="0.2">
      <c r="D50" s="34"/>
      <c r="E50" s="34"/>
      <c r="F50" s="34"/>
      <c r="H50" s="207"/>
    </row>
    <row r="51" spans="4:8" s="32" customFormat="1" ht="14.25" x14ac:dyDescent="0.2">
      <c r="D51" s="34"/>
      <c r="E51" s="34"/>
      <c r="F51" s="34"/>
      <c r="H51" s="207"/>
    </row>
    <row r="52" spans="4:8" s="32" customFormat="1" ht="14.25" x14ac:dyDescent="0.2">
      <c r="D52" s="34"/>
      <c r="E52" s="34"/>
      <c r="F52" s="34"/>
      <c r="H52" s="207"/>
    </row>
    <row r="53" spans="4:8" s="32" customFormat="1" ht="14.25" x14ac:dyDescent="0.2">
      <c r="D53" s="34"/>
      <c r="E53" s="34"/>
      <c r="F53" s="34"/>
      <c r="H53" s="207"/>
    </row>
    <row r="54" spans="4:8" s="32" customFormat="1" ht="14.25" x14ac:dyDescent="0.2">
      <c r="D54" s="34"/>
      <c r="E54" s="34"/>
      <c r="F54" s="34"/>
      <c r="H54" s="207"/>
    </row>
    <row r="55" spans="4:8" s="32" customFormat="1" ht="14.25" x14ac:dyDescent="0.2">
      <c r="D55" s="34"/>
      <c r="E55" s="34"/>
      <c r="F55" s="34"/>
      <c r="H55" s="207"/>
    </row>
    <row r="56" spans="4:8" s="32" customFormat="1" ht="14.25" x14ac:dyDescent="0.2">
      <c r="D56" s="34"/>
      <c r="E56" s="34"/>
      <c r="F56" s="34"/>
      <c r="H56" s="207"/>
    </row>
    <row r="57" spans="4:8" s="32" customFormat="1" ht="14.25" x14ac:dyDescent="0.2">
      <c r="D57" s="34"/>
      <c r="E57" s="34"/>
      <c r="F57" s="34"/>
      <c r="H57" s="207"/>
    </row>
    <row r="58" spans="4:8" s="32" customFormat="1" ht="14.25" x14ac:dyDescent="0.2">
      <c r="D58" s="34"/>
      <c r="E58" s="34"/>
      <c r="F58" s="34"/>
      <c r="H58" s="207"/>
    </row>
    <row r="59" spans="4:8" s="32" customFormat="1" ht="14.25" x14ac:dyDescent="0.2">
      <c r="D59" s="34"/>
      <c r="E59" s="34"/>
      <c r="F59" s="34"/>
      <c r="H59" s="207"/>
    </row>
    <row r="60" spans="4:8" s="32" customFormat="1" ht="14.25" x14ac:dyDescent="0.2">
      <c r="D60" s="34"/>
      <c r="E60" s="34"/>
      <c r="F60" s="34"/>
      <c r="H60" s="207"/>
    </row>
    <row r="61" spans="4:8" s="32" customFormat="1" ht="14.25" x14ac:dyDescent="0.2">
      <c r="D61" s="34"/>
      <c r="E61" s="34"/>
      <c r="F61" s="34"/>
      <c r="H61" s="207"/>
    </row>
    <row r="62" spans="4:8" s="32" customFormat="1" ht="14.25" x14ac:dyDescent="0.2">
      <c r="D62" s="34"/>
      <c r="E62" s="34"/>
      <c r="F62" s="34"/>
      <c r="H62" s="207"/>
    </row>
    <row r="63" spans="4:8" s="32" customFormat="1" ht="14.25" x14ac:dyDescent="0.2">
      <c r="D63" s="34"/>
      <c r="E63" s="34"/>
      <c r="F63" s="34"/>
      <c r="H63" s="207"/>
    </row>
    <row r="64" spans="4:8" s="32" customFormat="1" ht="14.25" x14ac:dyDescent="0.2">
      <c r="D64" s="34"/>
      <c r="E64" s="34"/>
      <c r="F64" s="34"/>
      <c r="H64" s="207"/>
    </row>
    <row r="65" spans="4:8" s="32" customFormat="1" ht="14.25" x14ac:dyDescent="0.2">
      <c r="D65" s="34"/>
      <c r="E65" s="34"/>
      <c r="F65" s="34"/>
      <c r="H65" s="207"/>
    </row>
    <row r="66" spans="4:8" s="32" customFormat="1" ht="14.25" x14ac:dyDescent="0.2">
      <c r="D66" s="34"/>
      <c r="E66" s="34"/>
      <c r="F66" s="34"/>
      <c r="H66" s="207"/>
    </row>
    <row r="67" spans="4:8" s="32" customFormat="1" ht="14.25" x14ac:dyDescent="0.2">
      <c r="D67" s="34"/>
      <c r="E67" s="34"/>
      <c r="F67" s="34"/>
      <c r="H67" s="207"/>
    </row>
    <row r="68" spans="4:8" s="32" customFormat="1" ht="14.25" x14ac:dyDescent="0.2">
      <c r="D68" s="34"/>
      <c r="E68" s="34"/>
      <c r="F68" s="34"/>
      <c r="H68" s="207"/>
    </row>
    <row r="69" spans="4:8" s="32" customFormat="1" ht="14.25" x14ac:dyDescent="0.2">
      <c r="D69" s="34"/>
      <c r="E69" s="34"/>
      <c r="F69" s="34"/>
      <c r="H69" s="207"/>
    </row>
    <row r="70" spans="4:8" s="32" customFormat="1" ht="14.25" x14ac:dyDescent="0.2">
      <c r="D70" s="34"/>
      <c r="E70" s="34"/>
      <c r="F70" s="34"/>
      <c r="H70" s="207"/>
    </row>
    <row r="71" spans="4:8" s="32" customFormat="1" ht="14.25" x14ac:dyDescent="0.2">
      <c r="D71" s="34"/>
      <c r="E71" s="34"/>
      <c r="F71" s="34"/>
      <c r="H71" s="207"/>
    </row>
    <row r="72" spans="4:8" s="32" customFormat="1" ht="14.25" x14ac:dyDescent="0.2">
      <c r="D72" s="34"/>
      <c r="E72" s="34"/>
      <c r="F72" s="34"/>
      <c r="H72" s="207"/>
    </row>
    <row r="73" spans="4:8" s="32" customFormat="1" ht="14.25" x14ac:dyDescent="0.2">
      <c r="D73" s="34"/>
      <c r="E73" s="34"/>
      <c r="F73" s="34"/>
      <c r="H73" s="207"/>
    </row>
    <row r="74" spans="4:8" s="32" customFormat="1" ht="14.25" x14ac:dyDescent="0.2">
      <c r="D74" s="34"/>
      <c r="E74" s="34"/>
      <c r="F74" s="34"/>
      <c r="H74" s="207"/>
    </row>
    <row r="75" spans="4:8" s="32" customFormat="1" ht="14.25" x14ac:dyDescent="0.2">
      <c r="D75" s="34"/>
      <c r="E75" s="34"/>
      <c r="F75" s="34"/>
      <c r="H75" s="207"/>
    </row>
    <row r="76" spans="4:8" s="32" customFormat="1" ht="14.25" x14ac:dyDescent="0.2">
      <c r="D76" s="34"/>
      <c r="E76" s="34"/>
      <c r="F76" s="34"/>
      <c r="H76" s="207"/>
    </row>
    <row r="77" spans="4:8" s="32" customFormat="1" ht="14.25" x14ac:dyDescent="0.2">
      <c r="D77" s="34"/>
      <c r="E77" s="34"/>
      <c r="F77" s="34"/>
      <c r="H77" s="207"/>
    </row>
    <row r="78" spans="4:8" s="4" customFormat="1" x14ac:dyDescent="0.25">
      <c r="D78" s="6"/>
      <c r="E78" s="6"/>
      <c r="F78" s="6"/>
      <c r="H78" s="208"/>
    </row>
    <row r="79" spans="4:8" s="4" customFormat="1" x14ac:dyDescent="0.25">
      <c r="D79" s="6"/>
      <c r="E79" s="6"/>
      <c r="F79" s="6"/>
      <c r="H79" s="208"/>
    </row>
    <row r="80" spans="4:8" s="4" customFormat="1" x14ac:dyDescent="0.25">
      <c r="D80" s="6"/>
      <c r="E80" s="6"/>
      <c r="F80" s="6"/>
      <c r="H80" s="208"/>
    </row>
    <row r="81" spans="4:8" s="4" customFormat="1" x14ac:dyDescent="0.25">
      <c r="D81" s="6"/>
      <c r="E81" s="6"/>
      <c r="F81" s="6"/>
      <c r="H81" s="208"/>
    </row>
    <row r="82" spans="4:8" s="4" customFormat="1" x14ac:dyDescent="0.25">
      <c r="D82" s="6"/>
      <c r="E82" s="6"/>
      <c r="F82" s="6"/>
      <c r="H82" s="208"/>
    </row>
    <row r="83" spans="4:8" x14ac:dyDescent="0.25">
      <c r="D83" s="1"/>
      <c r="E83" s="1"/>
      <c r="F83" s="1"/>
    </row>
  </sheetData>
  <mergeCells count="3">
    <mergeCell ref="A39:F39"/>
    <mergeCell ref="A45:F45"/>
    <mergeCell ref="A46:F46"/>
  </mergeCells>
  <pageMargins left="0.7" right="0.7" top="0.75" bottom="0.75" header="0.3" footer="0.3"/>
  <pageSetup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topLeftCell="A29" workbookViewId="0">
      <selection activeCell="L17" sqref="L17"/>
    </sheetView>
  </sheetViews>
  <sheetFormatPr baseColWidth="10" defaultColWidth="11.42578125" defaultRowHeight="15" x14ac:dyDescent="0.25"/>
  <cols>
    <col min="1" max="1" width="5.28515625" customWidth="1"/>
    <col min="2" max="2" width="15.28515625" style="23" customWidth="1"/>
    <col min="3" max="3" width="14.5703125" bestFit="1" customWidth="1"/>
    <col min="4" max="4" width="2.5703125" customWidth="1"/>
    <col min="5" max="5" width="3.140625" customWidth="1"/>
    <col min="6" max="6" width="14.5703125" bestFit="1" customWidth="1"/>
    <col min="7" max="7" width="14.42578125" customWidth="1"/>
    <col min="9" max="9" width="13.140625" bestFit="1" customWidth="1"/>
    <col min="10" max="10" width="14.42578125" customWidth="1"/>
    <col min="11" max="11" width="2.7109375" customWidth="1"/>
    <col min="12" max="12" width="13.7109375" customWidth="1"/>
    <col min="13" max="13" width="13.85546875" customWidth="1"/>
  </cols>
  <sheetData>
    <row r="1" spans="1:12" s="38" customFormat="1" ht="12.75" x14ac:dyDescent="0.2">
      <c r="B1" s="31" t="s">
        <v>166</v>
      </c>
    </row>
    <row r="2" spans="1:12" s="38" customFormat="1" ht="12.75" x14ac:dyDescent="0.2">
      <c r="B2" s="31" t="s">
        <v>172</v>
      </c>
      <c r="C2" s="39"/>
    </row>
    <row r="3" spans="1:12" s="32" customFormat="1" ht="15.75" customHeight="1" x14ac:dyDescent="0.2">
      <c r="A3" s="242" t="s">
        <v>319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</row>
    <row r="4" spans="1:12" s="32" customFormat="1" ht="14.25" x14ac:dyDescent="0.2">
      <c r="B4" s="37"/>
      <c r="C4" s="34"/>
    </row>
    <row r="5" spans="1:12" s="32" customFormat="1" ht="14.25" x14ac:dyDescent="0.2">
      <c r="B5" s="37"/>
      <c r="C5" s="34"/>
      <c r="L5" s="173"/>
    </row>
    <row r="6" spans="1:12" s="32" customFormat="1" thickBot="1" x14ac:dyDescent="0.25">
      <c r="B6" s="37" t="s">
        <v>0</v>
      </c>
      <c r="C6" s="194"/>
      <c r="F6" s="32" t="s">
        <v>141</v>
      </c>
      <c r="G6" s="194"/>
      <c r="I6" s="32" t="s">
        <v>3</v>
      </c>
    </row>
    <row r="7" spans="1:12" s="32" customFormat="1" x14ac:dyDescent="0.25">
      <c r="A7" s="195" t="s">
        <v>156</v>
      </c>
      <c r="B7" s="196">
        <f>+'Asientos Contables'!D4</f>
        <v>9000000</v>
      </c>
      <c r="C7" s="197">
        <f>+'Asientos Contables'!F17</f>
        <v>7246.03</v>
      </c>
      <c r="D7" s="32" t="s">
        <v>162</v>
      </c>
      <c r="F7" s="196">
        <v>3000000</v>
      </c>
      <c r="G7" s="197"/>
      <c r="I7" s="196"/>
      <c r="J7" s="197">
        <f>+'Asientos Contables'!F5</f>
        <v>9000000</v>
      </c>
      <c r="K7" s="32" t="s">
        <v>157</v>
      </c>
    </row>
    <row r="8" spans="1:12" s="32" customFormat="1" ht="14.25" x14ac:dyDescent="0.2">
      <c r="A8" s="195" t="s">
        <v>158</v>
      </c>
      <c r="B8" s="198">
        <f>+Datos!C32</f>
        <v>41177.410000000003</v>
      </c>
      <c r="C8" s="199">
        <f>+Datos!D28</f>
        <v>11600</v>
      </c>
      <c r="F8" s="198"/>
      <c r="G8" s="199">
        <v>3000000</v>
      </c>
      <c r="I8" s="198">
        <v>3000000</v>
      </c>
      <c r="J8" s="199">
        <v>1000000</v>
      </c>
    </row>
    <row r="9" spans="1:12" s="32" customFormat="1" ht="14.25" x14ac:dyDescent="0.2">
      <c r="A9" s="195"/>
      <c r="B9" s="198">
        <f>+Datos!D32</f>
        <v>55277.979999999996</v>
      </c>
      <c r="C9" s="194">
        <f>+Datos!E28</f>
        <v>11600</v>
      </c>
      <c r="F9" s="198"/>
      <c r="G9" s="194"/>
      <c r="I9" s="198"/>
      <c r="J9" s="194"/>
      <c r="L9" s="34"/>
    </row>
    <row r="10" spans="1:12" s="32" customFormat="1" ht="14.25" x14ac:dyDescent="0.2">
      <c r="A10" s="195"/>
      <c r="B10" s="198">
        <f>+Datos!E32</f>
        <v>61497.999999999985</v>
      </c>
      <c r="C10" s="194">
        <f>+Datos!F28</f>
        <v>11600</v>
      </c>
      <c r="F10" s="198"/>
      <c r="G10" s="194"/>
      <c r="I10" s="198"/>
      <c r="J10" s="194"/>
      <c r="L10" s="34"/>
    </row>
    <row r="11" spans="1:12" s="32" customFormat="1" ht="14.25" x14ac:dyDescent="0.2">
      <c r="A11" s="195"/>
      <c r="B11" s="198">
        <f>+Datos!F32</f>
        <v>59871.360000000015</v>
      </c>
      <c r="C11" s="194">
        <f>+Datos!G28</f>
        <v>11600</v>
      </c>
      <c r="F11" s="198"/>
      <c r="G11" s="194"/>
      <c r="I11" s="198"/>
      <c r="J11" s="194"/>
    </row>
    <row r="12" spans="1:12" s="32" customFormat="1" ht="14.25" x14ac:dyDescent="0.2">
      <c r="A12" s="195"/>
      <c r="B12" s="198">
        <f>+Datos!G32</f>
        <v>62041.549999999988</v>
      </c>
      <c r="C12" s="194">
        <f>+Datos!H28</f>
        <v>11600</v>
      </c>
      <c r="F12" s="198"/>
      <c r="G12" s="194"/>
      <c r="I12" s="198"/>
      <c r="J12" s="194"/>
    </row>
    <row r="13" spans="1:12" s="32" customFormat="1" ht="14.25" x14ac:dyDescent="0.2">
      <c r="A13" s="195"/>
      <c r="B13" s="198">
        <f>+Datos!H32</f>
        <v>60378.040000000008</v>
      </c>
      <c r="C13" s="194">
        <f>+Datos!I28</f>
        <v>11600</v>
      </c>
      <c r="F13" s="198"/>
      <c r="G13" s="194"/>
      <c r="I13" s="198"/>
      <c r="J13" s="194"/>
    </row>
    <row r="14" spans="1:12" s="32" customFormat="1" ht="14.25" x14ac:dyDescent="0.2">
      <c r="A14" s="195"/>
      <c r="B14" s="198">
        <f>+Datos!I32</f>
        <v>62712.179999999993</v>
      </c>
      <c r="C14" s="194">
        <f>+Datos!J28</f>
        <v>0</v>
      </c>
      <c r="F14" s="198"/>
      <c r="G14" s="194"/>
      <c r="I14" s="198"/>
      <c r="J14" s="194"/>
    </row>
    <row r="15" spans="1:12" s="32" customFormat="1" ht="14.25" x14ac:dyDescent="0.2">
      <c r="B15" s="198">
        <f>+Datos!J32</f>
        <v>81988.419999999984</v>
      </c>
      <c r="C15" s="34">
        <f>+Datos!K28</f>
        <v>23200</v>
      </c>
      <c r="F15" s="198"/>
      <c r="G15" s="34"/>
      <c r="I15" s="198"/>
      <c r="J15" s="34"/>
    </row>
    <row r="16" spans="1:12" s="32" customFormat="1" ht="14.25" x14ac:dyDescent="0.2">
      <c r="B16" s="198">
        <f>+Datos!K32</f>
        <v>54870.740000000049</v>
      </c>
      <c r="C16" s="34">
        <v>3000000</v>
      </c>
      <c r="F16" s="198"/>
      <c r="G16" s="34"/>
      <c r="I16" s="198"/>
      <c r="J16" s="34"/>
    </row>
    <row r="17" spans="1:12" s="32" customFormat="1" ht="14.25" x14ac:dyDescent="0.2">
      <c r="B17" s="198">
        <v>1000000</v>
      </c>
      <c r="C17" s="34">
        <f>+Datos!L28</f>
        <v>11600</v>
      </c>
      <c r="F17" s="198"/>
      <c r="G17" s="34"/>
      <c r="I17" s="198"/>
      <c r="J17" s="34"/>
    </row>
    <row r="18" spans="1:12" s="32" customFormat="1" ht="14.25" x14ac:dyDescent="0.2">
      <c r="B18" s="198">
        <f>+Datos!L32</f>
        <v>13807.729999999981</v>
      </c>
      <c r="C18" s="34">
        <f>+Datos!M28</f>
        <v>11600</v>
      </c>
      <c r="F18" s="198"/>
      <c r="G18" s="34"/>
      <c r="I18" s="198"/>
      <c r="J18" s="34"/>
    </row>
    <row r="19" spans="1:12" s="32" customFormat="1" ht="14.25" x14ac:dyDescent="0.2">
      <c r="B19" s="198">
        <f>+Datos!M32</f>
        <v>38583.320000000007</v>
      </c>
      <c r="C19" s="34">
        <f>+Datos!N28</f>
        <v>11945.04</v>
      </c>
      <c r="F19" s="198"/>
      <c r="G19" s="34"/>
      <c r="I19" s="198"/>
      <c r="J19" s="34"/>
    </row>
    <row r="20" spans="1:12" s="32" customFormat="1" ht="14.25" x14ac:dyDescent="0.2">
      <c r="B20" s="198">
        <f>+Datos!N32</f>
        <v>84120.700000000012</v>
      </c>
      <c r="C20" s="34"/>
      <c r="F20" s="198"/>
      <c r="G20" s="34"/>
      <c r="I20" s="198"/>
      <c r="J20" s="34"/>
      <c r="L20" s="34"/>
    </row>
    <row r="21" spans="1:12" s="32" customFormat="1" x14ac:dyDescent="0.25">
      <c r="B21" s="198"/>
      <c r="C21" s="34"/>
      <c r="F21" s="198"/>
      <c r="G21" s="34"/>
      <c r="I21" s="198"/>
      <c r="J21" s="34"/>
      <c r="L21" s="1"/>
    </row>
    <row r="22" spans="1:12" s="32" customFormat="1" ht="14.25" x14ac:dyDescent="0.2">
      <c r="B22" s="198"/>
      <c r="C22" s="34"/>
      <c r="F22" s="198"/>
      <c r="G22" s="34"/>
      <c r="I22" s="198"/>
      <c r="J22" s="34"/>
      <c r="L22" s="34"/>
    </row>
    <row r="23" spans="1:12" s="32" customFormat="1" ht="14.25" x14ac:dyDescent="0.2">
      <c r="B23" s="198"/>
      <c r="C23" s="34"/>
      <c r="F23" s="198"/>
      <c r="G23" s="34"/>
      <c r="I23" s="198"/>
      <c r="J23" s="34"/>
    </row>
    <row r="24" spans="1:12" s="32" customFormat="1" ht="14.25" x14ac:dyDescent="0.2">
      <c r="B24" s="198"/>
      <c r="C24" s="34"/>
      <c r="F24" s="198"/>
      <c r="G24" s="34"/>
      <c r="I24" s="198"/>
      <c r="J24" s="34"/>
    </row>
    <row r="25" spans="1:12" s="32" customFormat="1" ht="14.25" x14ac:dyDescent="0.2">
      <c r="B25" s="200"/>
      <c r="C25" s="201"/>
      <c r="F25" s="200"/>
      <c r="G25" s="201"/>
      <c r="I25" s="200"/>
      <c r="J25" s="201"/>
    </row>
    <row r="26" spans="1:12" s="32" customFormat="1" ht="14.25" x14ac:dyDescent="0.2">
      <c r="B26" s="200">
        <f>SUM(B7:B25)</f>
        <v>10676327.43</v>
      </c>
      <c r="C26" s="200">
        <f>SUM(C7:C25)</f>
        <v>3135191.07</v>
      </c>
      <c r="F26" s="200">
        <f>SUM(F7:F25)</f>
        <v>3000000</v>
      </c>
      <c r="G26" s="200">
        <f>SUM(G7:G25)</f>
        <v>3000000</v>
      </c>
      <c r="I26" s="200">
        <f>SUM(I7:I25)</f>
        <v>3000000</v>
      </c>
      <c r="J26" s="200">
        <f>SUM(J7:J25)</f>
        <v>10000000</v>
      </c>
      <c r="K26" s="32" t="s">
        <v>165</v>
      </c>
    </row>
    <row r="27" spans="1:12" s="32" customFormat="1" ht="14.25" x14ac:dyDescent="0.2">
      <c r="A27" s="195" t="s">
        <v>164</v>
      </c>
      <c r="B27" s="202">
        <f>+B26-C26</f>
        <v>7541136.3599999994</v>
      </c>
      <c r="C27" s="34"/>
      <c r="E27" s="195" t="s">
        <v>164</v>
      </c>
      <c r="F27" s="202">
        <f>+F26-G26</f>
        <v>0</v>
      </c>
      <c r="G27" s="202"/>
      <c r="J27" s="34">
        <f>+J26-I26</f>
        <v>7000000</v>
      </c>
    </row>
    <row r="28" spans="1:12" s="32" customFormat="1" ht="14.25" x14ac:dyDescent="0.2">
      <c r="B28" s="34"/>
      <c r="C28" s="34"/>
    </row>
    <row r="29" spans="1:12" s="32" customFormat="1" ht="14.25" x14ac:dyDescent="0.2">
      <c r="B29" s="202"/>
      <c r="C29" s="34"/>
    </row>
    <row r="30" spans="1:12" s="32" customFormat="1" ht="14.25" x14ac:dyDescent="0.2">
      <c r="B30" s="37"/>
      <c r="C30" s="34"/>
    </row>
    <row r="31" spans="1:12" s="32" customFormat="1" ht="14.25" x14ac:dyDescent="0.2">
      <c r="B31" s="203" t="s">
        <v>168</v>
      </c>
      <c r="C31" s="204"/>
      <c r="F31" s="203" t="s">
        <v>169</v>
      </c>
      <c r="I31" s="32" t="s">
        <v>167</v>
      </c>
    </row>
    <row r="32" spans="1:12" s="32" customFormat="1" thickBot="1" x14ac:dyDescent="0.25">
      <c r="B32" s="37" t="s">
        <v>144</v>
      </c>
      <c r="C32" s="194"/>
      <c r="F32" s="32" t="s">
        <v>161</v>
      </c>
      <c r="G32" s="194"/>
      <c r="I32" s="37" t="s">
        <v>160</v>
      </c>
    </row>
    <row r="33" spans="2:10" s="32" customFormat="1" x14ac:dyDescent="0.25">
      <c r="B33" s="196"/>
      <c r="C33" s="197">
        <f>+'Asientos Contables'!F11</f>
        <v>41177.410000000003</v>
      </c>
      <c r="D33" s="32" t="s">
        <v>159</v>
      </c>
      <c r="E33" s="195" t="s">
        <v>163</v>
      </c>
      <c r="F33" s="196">
        <f>+'Asientos Contables'!D16</f>
        <v>7246.03</v>
      </c>
      <c r="G33" s="197"/>
      <c r="I33" s="196">
        <f>+F50</f>
        <v>135191.07</v>
      </c>
      <c r="J33" s="197">
        <f>+C50</f>
        <v>676327.42999999993</v>
      </c>
    </row>
    <row r="34" spans="2:10" s="32" customFormat="1" x14ac:dyDescent="0.25">
      <c r="B34" s="205"/>
      <c r="C34" s="198">
        <f t="shared" ref="C34:C41" si="0">+B9</f>
        <v>55277.979999999996</v>
      </c>
      <c r="E34" s="195"/>
      <c r="F34" s="205">
        <f t="shared" ref="F34:F41" si="1">+C8</f>
        <v>11600</v>
      </c>
      <c r="G34" s="206"/>
      <c r="I34" s="205"/>
      <c r="J34" s="206"/>
    </row>
    <row r="35" spans="2:10" s="32" customFormat="1" ht="15.75" thickBot="1" x14ac:dyDescent="0.3">
      <c r="B35" s="205"/>
      <c r="C35" s="198">
        <f t="shared" si="0"/>
        <v>61497.999999999985</v>
      </c>
      <c r="E35" s="195"/>
      <c r="F35" s="205">
        <f t="shared" si="1"/>
        <v>11600</v>
      </c>
      <c r="G35" s="206"/>
      <c r="H35" s="34"/>
      <c r="I35" s="205"/>
      <c r="J35" s="206"/>
    </row>
    <row r="36" spans="2:10" s="32" customFormat="1" x14ac:dyDescent="0.25">
      <c r="B36" s="205"/>
      <c r="C36" s="198">
        <f t="shared" si="0"/>
        <v>59871.360000000015</v>
      </c>
      <c r="E36" s="195"/>
      <c r="F36" s="205">
        <f t="shared" si="1"/>
        <v>11600</v>
      </c>
      <c r="G36" s="197"/>
      <c r="I36" s="205"/>
      <c r="J36" s="206"/>
    </row>
    <row r="37" spans="2:10" s="32" customFormat="1" x14ac:dyDescent="0.25">
      <c r="B37" s="205"/>
      <c r="C37" s="198">
        <f t="shared" si="0"/>
        <v>62041.549999999988</v>
      </c>
      <c r="E37" s="195"/>
      <c r="F37" s="205">
        <f t="shared" si="1"/>
        <v>11600</v>
      </c>
      <c r="G37" s="206"/>
      <c r="I37" s="205"/>
      <c r="J37" s="206"/>
    </row>
    <row r="38" spans="2:10" s="32" customFormat="1" x14ac:dyDescent="0.25">
      <c r="B38" s="205"/>
      <c r="C38" s="198">
        <f t="shared" si="0"/>
        <v>60378.040000000008</v>
      </c>
      <c r="E38" s="195"/>
      <c r="F38" s="205">
        <f t="shared" si="1"/>
        <v>11600</v>
      </c>
      <c r="G38" s="206"/>
      <c r="I38" s="205"/>
      <c r="J38" s="206"/>
    </row>
    <row r="39" spans="2:10" s="32" customFormat="1" x14ac:dyDescent="0.25">
      <c r="B39" s="205"/>
      <c r="C39" s="198">
        <f t="shared" si="0"/>
        <v>62712.179999999993</v>
      </c>
      <c r="E39" s="195"/>
      <c r="F39" s="205">
        <f t="shared" si="1"/>
        <v>11600</v>
      </c>
      <c r="G39" s="206"/>
      <c r="I39" s="205"/>
      <c r="J39" s="206"/>
    </row>
    <row r="40" spans="2:10" s="32" customFormat="1" x14ac:dyDescent="0.25">
      <c r="B40" s="205"/>
      <c r="C40" s="198">
        <f t="shared" si="0"/>
        <v>81988.419999999984</v>
      </c>
      <c r="E40" s="195"/>
      <c r="F40" s="205">
        <f t="shared" si="1"/>
        <v>0</v>
      </c>
      <c r="G40" s="206"/>
      <c r="I40" s="205"/>
      <c r="J40" s="206"/>
    </row>
    <row r="41" spans="2:10" s="32" customFormat="1" x14ac:dyDescent="0.25">
      <c r="B41" s="205"/>
      <c r="C41" s="198">
        <f t="shared" si="0"/>
        <v>54870.740000000049</v>
      </c>
      <c r="E41" s="195"/>
      <c r="F41" s="205">
        <f t="shared" si="1"/>
        <v>23200</v>
      </c>
      <c r="G41" s="206"/>
      <c r="I41" s="205"/>
      <c r="J41" s="206"/>
    </row>
    <row r="42" spans="2:10" s="32" customFormat="1" x14ac:dyDescent="0.25">
      <c r="B42" s="205"/>
      <c r="C42" s="206">
        <f>+B18</f>
        <v>13807.729999999981</v>
      </c>
      <c r="E42" s="195"/>
      <c r="F42" s="205">
        <f>+C17</f>
        <v>11600</v>
      </c>
      <c r="G42" s="206"/>
      <c r="I42" s="205"/>
      <c r="J42" s="206"/>
    </row>
    <row r="43" spans="2:10" s="32" customFormat="1" x14ac:dyDescent="0.25">
      <c r="B43" s="205"/>
      <c r="C43" s="206">
        <f>+B19</f>
        <v>38583.320000000007</v>
      </c>
      <c r="E43" s="195"/>
      <c r="F43" s="205">
        <f>+C18</f>
        <v>11600</v>
      </c>
      <c r="G43" s="206"/>
      <c r="I43" s="205"/>
      <c r="J43" s="206"/>
    </row>
    <row r="44" spans="2:10" s="32" customFormat="1" x14ac:dyDescent="0.25">
      <c r="B44" s="205"/>
      <c r="C44" s="206">
        <f>+B20</f>
        <v>84120.700000000012</v>
      </c>
      <c r="E44" s="195"/>
      <c r="F44" s="205">
        <f>+C19</f>
        <v>11945.04</v>
      </c>
      <c r="G44" s="206"/>
      <c r="I44" s="205"/>
      <c r="J44" s="206"/>
    </row>
    <row r="45" spans="2:10" s="32" customFormat="1" x14ac:dyDescent="0.25">
      <c r="B45" s="205"/>
      <c r="C45" s="206">
        <f>+B21</f>
        <v>0</v>
      </c>
      <c r="E45" s="195"/>
      <c r="F45" s="205"/>
      <c r="G45" s="206"/>
      <c r="I45" s="205"/>
      <c r="J45" s="206"/>
    </row>
    <row r="46" spans="2:10" s="32" customFormat="1" x14ac:dyDescent="0.25">
      <c r="B46" s="205"/>
      <c r="C46" s="206"/>
      <c r="E46" s="195"/>
      <c r="F46" s="205"/>
      <c r="G46" s="206"/>
      <c r="I46" s="205"/>
      <c r="J46" s="206"/>
    </row>
    <row r="47" spans="2:10" s="32" customFormat="1" ht="14.25" x14ac:dyDescent="0.2">
      <c r="B47" s="198"/>
      <c r="C47" s="199"/>
      <c r="F47" s="198"/>
      <c r="G47" s="199"/>
      <c r="I47" s="198"/>
      <c r="J47" s="199"/>
    </row>
    <row r="48" spans="2:10" s="32" customFormat="1" ht="14.25" x14ac:dyDescent="0.2">
      <c r="B48" s="198"/>
      <c r="C48" s="34"/>
      <c r="F48" s="198"/>
      <c r="G48" s="34"/>
      <c r="I48" s="198"/>
      <c r="J48" s="34"/>
    </row>
    <row r="49" spans="1:11" s="32" customFormat="1" ht="14.25" x14ac:dyDescent="0.2">
      <c r="B49" s="200"/>
      <c r="C49" s="201"/>
      <c r="F49" s="200"/>
      <c r="G49" s="201"/>
      <c r="I49" s="200">
        <f>+F50</f>
        <v>135191.07</v>
      </c>
      <c r="J49" s="200">
        <f>SUM(J32:J48)</f>
        <v>676327.42999999993</v>
      </c>
    </row>
    <row r="50" spans="1:11" s="32" customFormat="1" ht="14.25" x14ac:dyDescent="0.2">
      <c r="B50" s="200">
        <f>SUM(B33:B49)</f>
        <v>0</v>
      </c>
      <c r="C50" s="200">
        <f>SUM(C33:C49)</f>
        <v>676327.42999999993</v>
      </c>
      <c r="D50" s="32" t="s">
        <v>165</v>
      </c>
      <c r="E50" s="195" t="s">
        <v>164</v>
      </c>
      <c r="F50" s="200">
        <f>SUM(F33:F49)</f>
        <v>135191.07</v>
      </c>
      <c r="G50" s="200">
        <f>SUM(G33:G49)</f>
        <v>0</v>
      </c>
      <c r="I50" s="198"/>
      <c r="J50" s="199">
        <f>+J49-I49</f>
        <v>541136.35999999987</v>
      </c>
      <c r="K50" s="32" t="s">
        <v>165</v>
      </c>
    </row>
    <row r="51" spans="1:11" s="32" customFormat="1" x14ac:dyDescent="0.2">
      <c r="B51" s="170"/>
      <c r="C51" s="172"/>
    </row>
    <row r="52" spans="1:11" s="32" customFormat="1" ht="14.25" x14ac:dyDescent="0.2">
      <c r="B52" s="37"/>
    </row>
    <row r="53" spans="1:11" s="32" customFormat="1" ht="33" customHeight="1" x14ac:dyDescent="0.2">
      <c r="A53" s="241" t="s">
        <v>311</v>
      </c>
      <c r="B53" s="241"/>
      <c r="C53" s="241"/>
      <c r="D53" s="241"/>
      <c r="E53" s="241"/>
      <c r="F53" s="241"/>
      <c r="G53" s="241"/>
      <c r="H53" s="241"/>
      <c r="I53" s="241"/>
      <c r="J53" s="241"/>
      <c r="K53" s="241"/>
    </row>
    <row r="54" spans="1:11" s="32" customFormat="1" ht="14.25" x14ac:dyDescent="0.2">
      <c r="B54" s="37"/>
      <c r="C54" s="34"/>
    </row>
    <row r="55" spans="1:11" s="32" customFormat="1" ht="14.25" x14ac:dyDescent="0.2">
      <c r="B55" s="37"/>
      <c r="C55" s="34"/>
    </row>
    <row r="56" spans="1:11" s="32" customFormat="1" ht="14.25" x14ac:dyDescent="0.2">
      <c r="B56" s="37"/>
      <c r="C56" s="34"/>
    </row>
    <row r="57" spans="1:11" s="32" customFormat="1" ht="14.25" x14ac:dyDescent="0.2">
      <c r="B57" s="37"/>
      <c r="C57" s="34"/>
    </row>
    <row r="58" spans="1:11" s="32" customFormat="1" ht="14.25" x14ac:dyDescent="0.2">
      <c r="B58" s="37"/>
    </row>
    <row r="59" spans="1:11" s="32" customFormat="1" ht="14.25" x14ac:dyDescent="0.2">
      <c r="A59" s="243" t="s">
        <v>309</v>
      </c>
      <c r="B59" s="243"/>
      <c r="C59" s="243"/>
      <c r="D59" s="243"/>
      <c r="E59" s="243"/>
      <c r="F59" s="243"/>
      <c r="G59" s="243"/>
      <c r="H59" s="243"/>
      <c r="I59" s="243"/>
      <c r="J59" s="243"/>
      <c r="K59" s="243"/>
    </row>
    <row r="60" spans="1:11" s="32" customFormat="1" ht="14.25" x14ac:dyDescent="0.2">
      <c r="A60" s="243" t="s">
        <v>310</v>
      </c>
      <c r="B60" s="243"/>
      <c r="C60" s="243"/>
      <c r="D60" s="243"/>
      <c r="E60" s="243"/>
      <c r="F60" s="243"/>
      <c r="G60" s="243"/>
      <c r="H60" s="243"/>
      <c r="I60" s="243"/>
      <c r="J60" s="243"/>
      <c r="K60" s="243"/>
    </row>
    <row r="61" spans="1:11" s="32" customFormat="1" ht="14.25" x14ac:dyDescent="0.2">
      <c r="B61" s="37"/>
    </row>
    <row r="62" spans="1:11" s="32" customFormat="1" ht="14.25" x14ac:dyDescent="0.2">
      <c r="B62" s="37"/>
    </row>
    <row r="63" spans="1:11" s="32" customFormat="1" ht="14.25" x14ac:dyDescent="0.2">
      <c r="B63" s="37"/>
    </row>
    <row r="64" spans="1:11" s="32" customFormat="1" ht="14.25" x14ac:dyDescent="0.2">
      <c r="B64" s="37"/>
    </row>
    <row r="65" spans="2:2" s="32" customFormat="1" ht="14.25" x14ac:dyDescent="0.2">
      <c r="B65" s="37"/>
    </row>
    <row r="66" spans="2:2" s="32" customFormat="1" ht="14.25" x14ac:dyDescent="0.2">
      <c r="B66" s="37"/>
    </row>
    <row r="67" spans="2:2" s="32" customFormat="1" ht="14.25" x14ac:dyDescent="0.2">
      <c r="B67" s="37"/>
    </row>
    <row r="68" spans="2:2" s="32" customFormat="1" ht="14.25" x14ac:dyDescent="0.2">
      <c r="B68" s="37"/>
    </row>
    <row r="69" spans="2:2" s="32" customFormat="1" ht="14.25" x14ac:dyDescent="0.2">
      <c r="B69" s="37"/>
    </row>
    <row r="70" spans="2:2" s="32" customFormat="1" ht="14.25" x14ac:dyDescent="0.2">
      <c r="B70" s="37"/>
    </row>
    <row r="71" spans="2:2" s="32" customFormat="1" ht="14.25" x14ac:dyDescent="0.2">
      <c r="B71" s="37"/>
    </row>
    <row r="72" spans="2:2" s="32" customFormat="1" ht="14.25" x14ac:dyDescent="0.2">
      <c r="B72" s="37"/>
    </row>
    <row r="73" spans="2:2" s="32" customFormat="1" ht="14.25" x14ac:dyDescent="0.2">
      <c r="B73" s="37"/>
    </row>
    <row r="74" spans="2:2" s="32" customFormat="1" ht="14.25" x14ac:dyDescent="0.2">
      <c r="B74" s="37"/>
    </row>
    <row r="75" spans="2:2" s="32" customFormat="1" ht="14.25" x14ac:dyDescent="0.2">
      <c r="B75" s="37"/>
    </row>
    <row r="76" spans="2:2" s="32" customFormat="1" ht="14.25" x14ac:dyDescent="0.2">
      <c r="B76" s="37"/>
    </row>
    <row r="77" spans="2:2" s="32" customFormat="1" ht="14.25" x14ac:dyDescent="0.2">
      <c r="B77" s="37"/>
    </row>
    <row r="78" spans="2:2" s="32" customFormat="1" ht="14.25" x14ac:dyDescent="0.2">
      <c r="B78" s="37"/>
    </row>
    <row r="79" spans="2:2" s="32" customFormat="1" ht="14.25" x14ac:dyDescent="0.2">
      <c r="B79" s="37"/>
    </row>
    <row r="80" spans="2:2" s="32" customFormat="1" ht="14.25" x14ac:dyDescent="0.2">
      <c r="B80" s="37"/>
    </row>
    <row r="81" spans="2:2" s="32" customFormat="1" ht="14.25" x14ac:dyDescent="0.2">
      <c r="B81" s="37"/>
    </row>
    <row r="82" spans="2:2" s="32" customFormat="1" ht="14.25" x14ac:dyDescent="0.2">
      <c r="B82" s="37"/>
    </row>
    <row r="83" spans="2:2" s="32" customFormat="1" ht="14.25" x14ac:dyDescent="0.2">
      <c r="B83" s="37"/>
    </row>
    <row r="84" spans="2:2" s="32" customFormat="1" ht="14.25" x14ac:dyDescent="0.2">
      <c r="B84" s="37"/>
    </row>
    <row r="85" spans="2:2" s="32" customFormat="1" ht="14.25" x14ac:dyDescent="0.2">
      <c r="B85" s="37"/>
    </row>
    <row r="86" spans="2:2" s="32" customFormat="1" ht="14.25" x14ac:dyDescent="0.2">
      <c r="B86" s="37"/>
    </row>
    <row r="87" spans="2:2" s="32" customFormat="1" ht="14.25" x14ac:dyDescent="0.2">
      <c r="B87" s="37"/>
    </row>
    <row r="88" spans="2:2" s="32" customFormat="1" ht="14.25" x14ac:dyDescent="0.2">
      <c r="B88" s="37"/>
    </row>
    <row r="89" spans="2:2" s="32" customFormat="1" ht="14.25" x14ac:dyDescent="0.2">
      <c r="B89" s="37"/>
    </row>
    <row r="90" spans="2:2" s="32" customFormat="1" ht="14.25" x14ac:dyDescent="0.2">
      <c r="B90" s="37"/>
    </row>
    <row r="91" spans="2:2" s="32" customFormat="1" ht="14.25" x14ac:dyDescent="0.2">
      <c r="B91" s="37"/>
    </row>
    <row r="92" spans="2:2" s="32" customFormat="1" ht="14.25" x14ac:dyDescent="0.2">
      <c r="B92" s="37"/>
    </row>
    <row r="93" spans="2:2" s="32" customFormat="1" ht="14.25" x14ac:dyDescent="0.2">
      <c r="B93" s="37"/>
    </row>
    <row r="94" spans="2:2" s="32" customFormat="1" ht="14.25" x14ac:dyDescent="0.2">
      <c r="B94" s="37"/>
    </row>
    <row r="95" spans="2:2" s="32" customFormat="1" ht="14.25" x14ac:dyDescent="0.2">
      <c r="B95" s="37"/>
    </row>
    <row r="96" spans="2:2" s="32" customFormat="1" ht="14.25" x14ac:dyDescent="0.2">
      <c r="B96" s="37"/>
    </row>
    <row r="97" spans="2:2" s="32" customFormat="1" ht="14.25" x14ac:dyDescent="0.2">
      <c r="B97" s="37"/>
    </row>
    <row r="98" spans="2:2" s="32" customFormat="1" ht="14.25" x14ac:dyDescent="0.2">
      <c r="B98" s="37"/>
    </row>
    <row r="99" spans="2:2" s="32" customFormat="1" ht="14.25" x14ac:dyDescent="0.2">
      <c r="B99" s="37"/>
    </row>
    <row r="100" spans="2:2" s="32" customFormat="1" ht="14.25" x14ac:dyDescent="0.2">
      <c r="B100" s="37"/>
    </row>
    <row r="101" spans="2:2" s="32" customFormat="1" ht="14.25" x14ac:dyDescent="0.2">
      <c r="B101" s="37"/>
    </row>
    <row r="102" spans="2:2" s="32" customFormat="1" ht="14.25" x14ac:dyDescent="0.2">
      <c r="B102" s="37"/>
    </row>
    <row r="103" spans="2:2" s="32" customFormat="1" ht="14.25" x14ac:dyDescent="0.2">
      <c r="B103" s="37"/>
    </row>
    <row r="104" spans="2:2" s="32" customFormat="1" ht="14.25" x14ac:dyDescent="0.2">
      <c r="B104" s="37"/>
    </row>
    <row r="105" spans="2:2" s="32" customFormat="1" ht="14.25" x14ac:dyDescent="0.2">
      <c r="B105" s="37"/>
    </row>
    <row r="106" spans="2:2" s="32" customFormat="1" ht="14.25" x14ac:dyDescent="0.2">
      <c r="B106" s="37"/>
    </row>
    <row r="107" spans="2:2" s="38" customFormat="1" ht="12.75" x14ac:dyDescent="0.2">
      <c r="B107" s="31"/>
    </row>
    <row r="108" spans="2:2" s="38" customFormat="1" ht="12.75" x14ac:dyDescent="0.2">
      <c r="B108" s="31"/>
    </row>
  </sheetData>
  <mergeCells count="4">
    <mergeCell ref="A53:K53"/>
    <mergeCell ref="A3:K3"/>
    <mergeCell ref="A59:K59"/>
    <mergeCell ref="A60:K60"/>
  </mergeCells>
  <pageMargins left="0.7" right="0.7" top="0.75" bottom="0.75" header="0.3" footer="0.3"/>
  <pageSetup scale="8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2"/>
  <sheetViews>
    <sheetView tabSelected="1" workbookViewId="0">
      <selection activeCell="G18" sqref="G18"/>
    </sheetView>
  </sheetViews>
  <sheetFormatPr baseColWidth="10" defaultColWidth="11.42578125" defaultRowHeight="15" x14ac:dyDescent="0.25"/>
  <cols>
    <col min="1" max="1" width="23.28515625" customWidth="1"/>
    <col min="2" max="5" width="17.5703125" customWidth="1"/>
    <col min="6" max="7" width="15.7109375" customWidth="1"/>
  </cols>
  <sheetData>
    <row r="1" spans="1:9" s="32" customFormat="1" x14ac:dyDescent="0.2">
      <c r="A1" s="256" t="s">
        <v>303</v>
      </c>
      <c r="B1" s="257"/>
      <c r="C1" s="257"/>
      <c r="D1" s="257"/>
      <c r="E1" s="257"/>
      <c r="F1" s="257"/>
      <c r="G1" s="258"/>
      <c r="H1" s="131"/>
    </row>
    <row r="2" spans="1:9" s="32" customFormat="1" x14ac:dyDescent="0.2">
      <c r="A2" s="259" t="s">
        <v>23</v>
      </c>
      <c r="B2" s="260"/>
      <c r="C2" s="260"/>
      <c r="D2" s="260"/>
      <c r="E2" s="260"/>
      <c r="F2" s="260"/>
      <c r="G2" s="261"/>
      <c r="H2" s="131"/>
    </row>
    <row r="3" spans="1:9" s="32" customFormat="1" ht="15.75" thickBot="1" x14ac:dyDescent="0.25">
      <c r="A3" s="262" t="s">
        <v>318</v>
      </c>
      <c r="B3" s="263"/>
      <c r="C3" s="263"/>
      <c r="D3" s="263"/>
      <c r="E3" s="263"/>
      <c r="F3" s="263"/>
      <c r="G3" s="264"/>
      <c r="H3" s="131"/>
    </row>
    <row r="4" spans="1:9" s="37" customFormat="1" x14ac:dyDescent="0.2">
      <c r="A4" s="132"/>
      <c r="B4" s="133"/>
      <c r="C4" s="133"/>
      <c r="D4" s="265"/>
      <c r="E4" s="265"/>
      <c r="F4" s="134">
        <v>2018</v>
      </c>
      <c r="G4" s="135">
        <v>43830</v>
      </c>
      <c r="H4" s="118"/>
    </row>
    <row r="5" spans="1:9" s="37" customFormat="1" ht="30" x14ac:dyDescent="0.2">
      <c r="A5" s="136" t="s">
        <v>24</v>
      </c>
      <c r="B5" s="114"/>
      <c r="C5" s="114"/>
      <c r="D5" s="114"/>
      <c r="E5" s="248"/>
      <c r="F5" s="248"/>
      <c r="G5" s="99"/>
      <c r="H5" s="118"/>
    </row>
    <row r="6" spans="1:9" s="37" customFormat="1" ht="30" x14ac:dyDescent="0.2">
      <c r="A6" s="136" t="s">
        <v>171</v>
      </c>
      <c r="B6" s="114"/>
      <c r="C6" s="114"/>
      <c r="D6" s="114"/>
      <c r="E6" s="251"/>
      <c r="F6" s="251"/>
      <c r="G6" s="137"/>
      <c r="H6" s="118"/>
    </row>
    <row r="7" spans="1:9" s="37" customFormat="1" ht="14.25" x14ac:dyDescent="0.2">
      <c r="A7" s="138"/>
      <c r="B7" s="248" t="s">
        <v>25</v>
      </c>
      <c r="C7" s="248"/>
      <c r="D7" s="248"/>
      <c r="E7" s="248"/>
      <c r="F7" s="139"/>
      <c r="G7" s="99"/>
      <c r="H7" s="118"/>
    </row>
    <row r="8" spans="1:9" s="37" customFormat="1" ht="14.25" x14ac:dyDescent="0.2">
      <c r="A8" s="138"/>
      <c r="B8" s="248" t="s">
        <v>26</v>
      </c>
      <c r="C8" s="248"/>
      <c r="D8" s="248"/>
      <c r="E8" s="248"/>
      <c r="F8" s="139"/>
      <c r="G8" s="99"/>
      <c r="H8" s="118"/>
    </row>
    <row r="9" spans="1:9" s="37" customFormat="1" ht="14.25" x14ac:dyDescent="0.2">
      <c r="A9" s="138"/>
      <c r="B9" s="248" t="s">
        <v>27</v>
      </c>
      <c r="C9" s="248"/>
      <c r="D9" s="248"/>
      <c r="E9" s="248"/>
      <c r="F9" s="140"/>
      <c r="G9" s="137"/>
      <c r="H9" s="118"/>
    </row>
    <row r="10" spans="1:9" s="37" customFormat="1" ht="14.25" x14ac:dyDescent="0.2">
      <c r="A10" s="138"/>
      <c r="B10" s="248" t="s">
        <v>28</v>
      </c>
      <c r="C10" s="248"/>
      <c r="D10" s="248"/>
      <c r="E10" s="248"/>
      <c r="F10" s="140"/>
      <c r="G10" s="137"/>
      <c r="H10" s="118"/>
    </row>
    <row r="11" spans="1:9" s="37" customFormat="1" ht="14.25" x14ac:dyDescent="0.2">
      <c r="A11" s="138"/>
      <c r="B11" s="254" t="s">
        <v>29</v>
      </c>
      <c r="C11" s="254"/>
      <c r="D11" s="254"/>
      <c r="E11" s="254"/>
      <c r="F11" s="140"/>
      <c r="G11" s="137"/>
      <c r="H11" s="118"/>
    </row>
    <row r="12" spans="1:9" s="37" customFormat="1" ht="14.25" x14ac:dyDescent="0.2">
      <c r="A12" s="138"/>
      <c r="B12" s="254" t="s">
        <v>30</v>
      </c>
      <c r="C12" s="254"/>
      <c r="D12" s="254"/>
      <c r="E12" s="254"/>
      <c r="F12" s="140"/>
      <c r="G12" s="137"/>
      <c r="H12" s="118"/>
    </row>
    <row r="13" spans="1:9" s="37" customFormat="1" ht="14.25" x14ac:dyDescent="0.2">
      <c r="A13" s="138"/>
      <c r="B13" s="254" t="s">
        <v>31</v>
      </c>
      <c r="C13" s="254"/>
      <c r="D13" s="254"/>
      <c r="E13" s="254"/>
      <c r="F13" s="140"/>
      <c r="G13" s="137"/>
      <c r="H13" s="118"/>
    </row>
    <row r="14" spans="1:9" s="37" customFormat="1" x14ac:dyDescent="0.2">
      <c r="A14" s="249" t="s">
        <v>32</v>
      </c>
      <c r="B14" s="250"/>
      <c r="C14" s="250"/>
      <c r="D14" s="250"/>
      <c r="E14" s="248"/>
      <c r="F14" s="248"/>
      <c r="G14" s="99"/>
      <c r="H14" s="118"/>
    </row>
    <row r="15" spans="1:9" s="37" customFormat="1" ht="30" customHeight="1" x14ac:dyDescent="0.2">
      <c r="A15" s="138"/>
      <c r="B15" s="248" t="s">
        <v>33</v>
      </c>
      <c r="C15" s="248"/>
      <c r="D15" s="248"/>
      <c r="E15" s="248"/>
      <c r="F15" s="140"/>
      <c r="G15" s="137"/>
      <c r="H15" s="118"/>
    </row>
    <row r="16" spans="1:9" s="37" customFormat="1" ht="31.5" customHeight="1" x14ac:dyDescent="0.2">
      <c r="A16" s="138"/>
      <c r="B16" s="255" t="s">
        <v>34</v>
      </c>
      <c r="C16" s="255"/>
      <c r="D16" s="255"/>
      <c r="E16" s="255"/>
      <c r="F16" s="139"/>
      <c r="G16" s="99"/>
      <c r="H16" s="141"/>
      <c r="I16" s="40"/>
    </row>
    <row r="17" spans="1:8" s="37" customFormat="1" x14ac:dyDescent="0.2">
      <c r="A17" s="249" t="s">
        <v>35</v>
      </c>
      <c r="B17" s="250"/>
      <c r="C17" s="250"/>
      <c r="D17" s="250"/>
      <c r="E17" s="248"/>
      <c r="F17" s="248"/>
      <c r="G17" s="99"/>
      <c r="H17" s="118"/>
    </row>
    <row r="18" spans="1:8" s="37" customFormat="1" ht="14.25" x14ac:dyDescent="0.2">
      <c r="A18" s="138"/>
      <c r="B18" s="248" t="s">
        <v>36</v>
      </c>
      <c r="C18" s="248"/>
      <c r="D18" s="248"/>
      <c r="E18" s="248"/>
      <c r="F18" s="139"/>
      <c r="G18" s="100">
        <f>+Datos!O27</f>
        <v>676327.42999999993</v>
      </c>
      <c r="H18" s="118"/>
    </row>
    <row r="19" spans="1:8" s="37" customFormat="1" ht="14.25" x14ac:dyDescent="0.2">
      <c r="A19" s="138"/>
      <c r="B19" s="248" t="s">
        <v>37</v>
      </c>
      <c r="C19" s="248"/>
      <c r="D19" s="248"/>
      <c r="E19" s="248"/>
      <c r="F19" s="139"/>
      <c r="G19" s="99"/>
      <c r="H19" s="118"/>
    </row>
    <row r="20" spans="1:8" s="37" customFormat="1" ht="32.25" customHeight="1" x14ac:dyDescent="0.2">
      <c r="A20" s="138"/>
      <c r="B20" s="248" t="s">
        <v>38</v>
      </c>
      <c r="C20" s="248"/>
      <c r="D20" s="248"/>
      <c r="E20" s="248"/>
      <c r="F20" s="139"/>
      <c r="G20" s="99"/>
      <c r="H20" s="118"/>
    </row>
    <row r="21" spans="1:8" s="37" customFormat="1" ht="14.25" x14ac:dyDescent="0.2">
      <c r="A21" s="138"/>
      <c r="B21" s="248" t="s">
        <v>39</v>
      </c>
      <c r="C21" s="248"/>
      <c r="D21" s="248"/>
      <c r="E21" s="248"/>
      <c r="F21" s="139"/>
      <c r="G21" s="99"/>
      <c r="H21" s="118"/>
    </row>
    <row r="22" spans="1:8" s="37" customFormat="1" ht="14.25" x14ac:dyDescent="0.2">
      <c r="A22" s="138"/>
      <c r="B22" s="248" t="s">
        <v>40</v>
      </c>
      <c r="C22" s="248"/>
      <c r="D22" s="248"/>
      <c r="E22" s="248"/>
      <c r="F22" s="139"/>
      <c r="G22" s="99"/>
      <c r="H22" s="118"/>
    </row>
    <row r="23" spans="1:8" s="37" customFormat="1" ht="14.25" x14ac:dyDescent="0.2">
      <c r="A23" s="138"/>
      <c r="B23" s="139"/>
      <c r="C23" s="139"/>
      <c r="D23" s="248"/>
      <c r="E23" s="248"/>
      <c r="F23" s="139"/>
      <c r="G23" s="99"/>
      <c r="H23" s="118"/>
    </row>
    <row r="24" spans="1:8" s="37" customFormat="1" x14ac:dyDescent="0.2">
      <c r="A24" s="249" t="s">
        <v>41</v>
      </c>
      <c r="B24" s="250"/>
      <c r="C24" s="250"/>
      <c r="D24" s="250"/>
      <c r="E24" s="253"/>
      <c r="F24" s="253"/>
      <c r="G24" s="113">
        <f>SUM(G18:G23)</f>
        <v>676327.42999999993</v>
      </c>
      <c r="H24" s="118"/>
    </row>
    <row r="25" spans="1:8" s="37" customFormat="1" ht="14.25" x14ac:dyDescent="0.2">
      <c r="A25" s="138"/>
      <c r="B25" s="139"/>
      <c r="C25" s="139"/>
      <c r="D25" s="248"/>
      <c r="E25" s="248"/>
      <c r="F25" s="139"/>
      <c r="G25" s="99"/>
      <c r="H25" s="118"/>
    </row>
    <row r="26" spans="1:8" s="37" customFormat="1" x14ac:dyDescent="0.2">
      <c r="A26" s="249" t="s">
        <v>42</v>
      </c>
      <c r="B26" s="250"/>
      <c r="C26" s="250"/>
      <c r="D26" s="250"/>
      <c r="E26" s="248"/>
      <c r="F26" s="248"/>
      <c r="G26" s="99"/>
      <c r="H26" s="118"/>
    </row>
    <row r="27" spans="1:8" s="37" customFormat="1" x14ac:dyDescent="0.2">
      <c r="A27" s="249" t="s">
        <v>43</v>
      </c>
      <c r="B27" s="250"/>
      <c r="C27" s="250"/>
      <c r="D27" s="250"/>
      <c r="E27" s="248"/>
      <c r="F27" s="248"/>
      <c r="G27" s="100">
        <f>SUM(G28:G30)</f>
        <v>135191.07</v>
      </c>
      <c r="H27" s="118"/>
    </row>
    <row r="28" spans="1:8" s="37" customFormat="1" ht="14.25" x14ac:dyDescent="0.2">
      <c r="A28" s="138"/>
      <c r="B28" s="248" t="s">
        <v>44</v>
      </c>
      <c r="C28" s="248"/>
      <c r="D28" s="248"/>
      <c r="E28" s="248"/>
      <c r="F28" s="139"/>
      <c r="G28" s="100">
        <f>+'Saldos Ctas'!F50</f>
        <v>135191.07</v>
      </c>
      <c r="H28" s="118"/>
    </row>
    <row r="29" spans="1:8" s="37" customFormat="1" ht="14.25" x14ac:dyDescent="0.2">
      <c r="A29" s="138"/>
      <c r="B29" s="248" t="s">
        <v>45</v>
      </c>
      <c r="C29" s="248"/>
      <c r="D29" s="248"/>
      <c r="E29" s="248"/>
      <c r="F29" s="139"/>
      <c r="G29" s="99"/>
      <c r="H29" s="118"/>
    </row>
    <row r="30" spans="1:8" s="37" customFormat="1" ht="14.25" x14ac:dyDescent="0.2">
      <c r="A30" s="138"/>
      <c r="B30" s="248" t="s">
        <v>46</v>
      </c>
      <c r="C30" s="248"/>
      <c r="D30" s="248"/>
      <c r="E30" s="248"/>
      <c r="F30" s="139"/>
      <c r="G30" s="99"/>
      <c r="H30" s="118"/>
    </row>
    <row r="31" spans="1:8" s="37" customFormat="1" x14ac:dyDescent="0.2">
      <c r="A31" s="249" t="s">
        <v>47</v>
      </c>
      <c r="B31" s="250"/>
      <c r="C31" s="250"/>
      <c r="D31" s="250"/>
      <c r="E31" s="248"/>
      <c r="F31" s="248"/>
      <c r="G31" s="100">
        <f>SUM(G32:G40)</f>
        <v>0</v>
      </c>
      <c r="H31" s="118"/>
    </row>
    <row r="32" spans="1:8" s="37" customFormat="1" ht="14.25" x14ac:dyDescent="0.2">
      <c r="A32" s="138"/>
      <c r="B32" s="248" t="s">
        <v>48</v>
      </c>
      <c r="C32" s="248"/>
      <c r="D32" s="248"/>
      <c r="E32" s="248"/>
      <c r="F32" s="139"/>
      <c r="G32" s="99"/>
      <c r="H32" s="118"/>
    </row>
    <row r="33" spans="1:8" s="37" customFormat="1" ht="14.25" x14ac:dyDescent="0.2">
      <c r="A33" s="138"/>
      <c r="B33" s="248" t="s">
        <v>49</v>
      </c>
      <c r="C33" s="248"/>
      <c r="D33" s="248"/>
      <c r="E33" s="248"/>
      <c r="F33" s="139"/>
      <c r="G33" s="99"/>
      <c r="H33" s="118"/>
    </row>
    <row r="34" spans="1:8" s="37" customFormat="1" ht="14.25" x14ac:dyDescent="0.2">
      <c r="A34" s="138"/>
      <c r="B34" s="248" t="s">
        <v>50</v>
      </c>
      <c r="C34" s="248"/>
      <c r="D34" s="248"/>
      <c r="E34" s="248"/>
      <c r="F34" s="139"/>
      <c r="G34" s="99"/>
      <c r="H34" s="118"/>
    </row>
    <row r="35" spans="1:8" s="37" customFormat="1" ht="14.25" x14ac:dyDescent="0.2">
      <c r="A35" s="138"/>
      <c r="B35" s="248" t="s">
        <v>51</v>
      </c>
      <c r="C35" s="248"/>
      <c r="D35" s="248"/>
      <c r="E35" s="248"/>
      <c r="F35" s="139"/>
      <c r="G35" s="99"/>
      <c r="H35" s="118"/>
    </row>
    <row r="36" spans="1:8" s="37" customFormat="1" ht="14.25" x14ac:dyDescent="0.2">
      <c r="A36" s="138"/>
      <c r="B36" s="248" t="s">
        <v>52</v>
      </c>
      <c r="C36" s="248"/>
      <c r="D36" s="248"/>
      <c r="E36" s="248"/>
      <c r="F36" s="139"/>
      <c r="G36" s="99"/>
      <c r="H36" s="118"/>
    </row>
    <row r="37" spans="1:8" s="37" customFormat="1" ht="14.25" x14ac:dyDescent="0.2">
      <c r="A37" s="138"/>
      <c r="B37" s="248" t="s">
        <v>53</v>
      </c>
      <c r="C37" s="248"/>
      <c r="D37" s="248"/>
      <c r="E37" s="248"/>
      <c r="F37" s="139"/>
      <c r="G37" s="99"/>
      <c r="H37" s="118"/>
    </row>
    <row r="38" spans="1:8" s="37" customFormat="1" ht="14.25" x14ac:dyDescent="0.2">
      <c r="A38" s="138"/>
      <c r="B38" s="248" t="s">
        <v>54</v>
      </c>
      <c r="C38" s="248"/>
      <c r="D38" s="248"/>
      <c r="E38" s="248"/>
      <c r="F38" s="139"/>
      <c r="G38" s="99"/>
      <c r="H38" s="118"/>
    </row>
    <row r="39" spans="1:8" s="37" customFormat="1" ht="14.25" x14ac:dyDescent="0.2">
      <c r="A39" s="138"/>
      <c r="B39" s="248" t="s">
        <v>55</v>
      </c>
      <c r="C39" s="248"/>
      <c r="D39" s="248"/>
      <c r="E39" s="248"/>
      <c r="F39" s="139"/>
      <c r="G39" s="99"/>
      <c r="H39" s="118"/>
    </row>
    <row r="40" spans="1:8" s="37" customFormat="1" ht="14.25" x14ac:dyDescent="0.2">
      <c r="A40" s="138"/>
      <c r="B40" s="248" t="s">
        <v>56</v>
      </c>
      <c r="C40" s="248"/>
      <c r="D40" s="248"/>
      <c r="E40" s="248"/>
      <c r="F40" s="139"/>
      <c r="G40" s="99"/>
      <c r="H40" s="118"/>
    </row>
    <row r="41" spans="1:8" s="37" customFormat="1" x14ac:dyDescent="0.2">
      <c r="A41" s="249" t="s">
        <v>57</v>
      </c>
      <c r="B41" s="250"/>
      <c r="C41" s="250"/>
      <c r="D41" s="250"/>
      <c r="E41" s="248"/>
      <c r="F41" s="248"/>
      <c r="G41" s="100">
        <f>SUM(G42:G44)</f>
        <v>0</v>
      </c>
      <c r="H41" s="118"/>
    </row>
    <row r="42" spans="1:8" s="37" customFormat="1" ht="14.25" x14ac:dyDescent="0.2">
      <c r="A42" s="138"/>
      <c r="B42" s="248" t="s">
        <v>58</v>
      </c>
      <c r="C42" s="248"/>
      <c r="D42" s="248"/>
      <c r="E42" s="248"/>
      <c r="F42" s="139"/>
      <c r="G42" s="99"/>
      <c r="H42" s="118"/>
    </row>
    <row r="43" spans="1:8" s="37" customFormat="1" ht="14.25" x14ac:dyDescent="0.2">
      <c r="A43" s="138"/>
      <c r="B43" s="248" t="s">
        <v>59</v>
      </c>
      <c r="C43" s="248"/>
      <c r="D43" s="248"/>
      <c r="E43" s="248"/>
      <c r="F43" s="139"/>
      <c r="G43" s="99"/>
      <c r="H43" s="118"/>
    </row>
    <row r="44" spans="1:8" s="37" customFormat="1" ht="14.25" x14ac:dyDescent="0.2">
      <c r="A44" s="138"/>
      <c r="B44" s="248" t="s">
        <v>60</v>
      </c>
      <c r="C44" s="248"/>
      <c r="D44" s="248"/>
      <c r="E44" s="248"/>
      <c r="F44" s="139"/>
      <c r="G44" s="99"/>
      <c r="H44" s="118"/>
    </row>
    <row r="45" spans="1:8" s="37" customFormat="1" x14ac:dyDescent="0.2">
      <c r="A45" s="249" t="s">
        <v>61</v>
      </c>
      <c r="B45" s="250"/>
      <c r="C45" s="250"/>
      <c r="D45" s="250"/>
      <c r="E45" s="248"/>
      <c r="F45" s="248"/>
      <c r="G45" s="100">
        <f>SUM(G46:G50)</f>
        <v>0</v>
      </c>
      <c r="H45" s="118"/>
    </row>
    <row r="46" spans="1:8" s="37" customFormat="1" ht="14.25" x14ac:dyDescent="0.2">
      <c r="A46" s="138"/>
      <c r="B46" s="248" t="s">
        <v>62</v>
      </c>
      <c r="C46" s="248"/>
      <c r="D46" s="248"/>
      <c r="E46" s="248"/>
      <c r="F46" s="139"/>
      <c r="G46" s="99"/>
      <c r="H46" s="118"/>
    </row>
    <row r="47" spans="1:8" s="37" customFormat="1" ht="14.25" x14ac:dyDescent="0.2">
      <c r="A47" s="138"/>
      <c r="B47" s="248" t="s">
        <v>63</v>
      </c>
      <c r="C47" s="248"/>
      <c r="D47" s="248"/>
      <c r="E47" s="248"/>
      <c r="F47" s="139"/>
      <c r="G47" s="99"/>
      <c r="H47" s="118"/>
    </row>
    <row r="48" spans="1:8" s="37" customFormat="1" ht="14.25" x14ac:dyDescent="0.2">
      <c r="A48" s="138"/>
      <c r="B48" s="248" t="s">
        <v>64</v>
      </c>
      <c r="C48" s="248"/>
      <c r="D48" s="248"/>
      <c r="E48" s="248"/>
      <c r="F48" s="139"/>
      <c r="G48" s="99"/>
      <c r="H48" s="118"/>
    </row>
    <row r="49" spans="1:8" s="37" customFormat="1" ht="14.25" x14ac:dyDescent="0.2">
      <c r="A49" s="138"/>
      <c r="B49" s="248" t="s">
        <v>65</v>
      </c>
      <c r="C49" s="248"/>
      <c r="D49" s="248"/>
      <c r="E49" s="248"/>
      <c r="F49" s="139"/>
      <c r="G49" s="99"/>
      <c r="H49" s="118"/>
    </row>
    <row r="50" spans="1:8" s="37" customFormat="1" ht="14.25" x14ac:dyDescent="0.2">
      <c r="A50" s="138"/>
      <c r="B50" s="248" t="s">
        <v>66</v>
      </c>
      <c r="C50" s="248"/>
      <c r="D50" s="248"/>
      <c r="E50" s="248"/>
      <c r="F50" s="139"/>
      <c r="G50" s="99"/>
      <c r="H50" s="118"/>
    </row>
    <row r="51" spans="1:8" s="37" customFormat="1" x14ac:dyDescent="0.2">
      <c r="A51" s="249" t="s">
        <v>67</v>
      </c>
      <c r="B51" s="250"/>
      <c r="C51" s="250"/>
      <c r="D51" s="250"/>
      <c r="E51" s="251"/>
      <c r="F51" s="251"/>
      <c r="G51" s="100">
        <f>SUM(G52:G57)</f>
        <v>0</v>
      </c>
      <c r="H51" s="118"/>
    </row>
    <row r="52" spans="1:8" s="37" customFormat="1" ht="29.25" customHeight="1" x14ac:dyDescent="0.2">
      <c r="A52" s="138"/>
      <c r="B52" s="248" t="s">
        <v>68</v>
      </c>
      <c r="C52" s="248"/>
      <c r="D52" s="248"/>
      <c r="E52" s="248"/>
      <c r="F52" s="140"/>
      <c r="G52" s="137"/>
      <c r="H52" s="118"/>
    </row>
    <row r="53" spans="1:8" s="37" customFormat="1" ht="14.25" x14ac:dyDescent="0.2">
      <c r="A53" s="138"/>
      <c r="B53" s="248" t="s">
        <v>69</v>
      </c>
      <c r="C53" s="248"/>
      <c r="D53" s="248"/>
      <c r="E53" s="248"/>
      <c r="F53" s="140"/>
      <c r="G53" s="137"/>
      <c r="H53" s="118"/>
    </row>
    <row r="54" spans="1:8" s="37" customFormat="1" ht="14.25" x14ac:dyDescent="0.2">
      <c r="A54" s="138"/>
      <c r="B54" s="248" t="s">
        <v>70</v>
      </c>
      <c r="C54" s="248"/>
      <c r="D54" s="248"/>
      <c r="E54" s="248"/>
      <c r="F54" s="140"/>
      <c r="G54" s="137"/>
      <c r="H54" s="118"/>
    </row>
    <row r="55" spans="1:8" s="37" customFormat="1" ht="28.5" customHeight="1" x14ac:dyDescent="0.2">
      <c r="A55" s="138"/>
      <c r="B55" s="248" t="s">
        <v>71</v>
      </c>
      <c r="C55" s="248"/>
      <c r="D55" s="248"/>
      <c r="E55" s="248"/>
      <c r="F55" s="140"/>
      <c r="G55" s="137"/>
      <c r="H55" s="118"/>
    </row>
    <row r="56" spans="1:8" s="37" customFormat="1" ht="14.25" x14ac:dyDescent="0.2">
      <c r="A56" s="138"/>
      <c r="B56" s="248" t="s">
        <v>72</v>
      </c>
      <c r="C56" s="248"/>
      <c r="D56" s="248"/>
      <c r="E56" s="248"/>
      <c r="F56" s="140"/>
      <c r="G56" s="137"/>
      <c r="H56" s="118"/>
    </row>
    <row r="57" spans="1:8" s="37" customFormat="1" ht="14.25" x14ac:dyDescent="0.2">
      <c r="A57" s="138"/>
      <c r="B57" s="248" t="s">
        <v>73</v>
      </c>
      <c r="C57" s="248"/>
      <c r="D57" s="248"/>
      <c r="E57" s="248"/>
      <c r="F57" s="139"/>
      <c r="G57" s="99"/>
      <c r="H57" s="118"/>
    </row>
    <row r="58" spans="1:8" s="37" customFormat="1" x14ac:dyDescent="0.2">
      <c r="A58" s="249" t="s">
        <v>74</v>
      </c>
      <c r="B58" s="250"/>
      <c r="C58" s="250"/>
      <c r="D58" s="250"/>
      <c r="E58" s="251"/>
      <c r="F58" s="251"/>
      <c r="G58" s="100">
        <f>+G59</f>
        <v>0</v>
      </c>
      <c r="H58" s="118"/>
    </row>
    <row r="59" spans="1:8" s="37" customFormat="1" ht="14.25" x14ac:dyDescent="0.2">
      <c r="A59" s="138"/>
      <c r="B59" s="248" t="s">
        <v>75</v>
      </c>
      <c r="C59" s="248"/>
      <c r="D59" s="248"/>
      <c r="E59" s="248"/>
      <c r="F59" s="139"/>
      <c r="G59" s="99"/>
      <c r="H59" s="118"/>
    </row>
    <row r="60" spans="1:8" s="37" customFormat="1" ht="14.25" x14ac:dyDescent="0.2">
      <c r="A60" s="246"/>
      <c r="B60" s="247"/>
      <c r="C60" s="247"/>
      <c r="D60" s="247"/>
      <c r="E60" s="248"/>
      <c r="F60" s="248"/>
      <c r="G60" s="99"/>
      <c r="H60" s="118"/>
    </row>
    <row r="61" spans="1:8" s="37" customFormat="1" x14ac:dyDescent="0.2">
      <c r="A61" s="249" t="s">
        <v>76</v>
      </c>
      <c r="B61" s="250"/>
      <c r="C61" s="250"/>
      <c r="D61" s="250"/>
      <c r="E61" s="251"/>
      <c r="F61" s="251"/>
      <c r="G61" s="113">
        <f>+G51+G45+G41+G31+G27</f>
        <v>135191.07</v>
      </c>
      <c r="H61" s="118"/>
    </row>
    <row r="62" spans="1:8" s="37" customFormat="1" ht="14.25" x14ac:dyDescent="0.2">
      <c r="A62" s="138"/>
      <c r="B62" s="139"/>
      <c r="C62" s="139"/>
      <c r="D62" s="248"/>
      <c r="E62" s="248"/>
      <c r="F62" s="139"/>
      <c r="G62" s="99"/>
      <c r="H62" s="118"/>
    </row>
    <row r="63" spans="1:8" s="37" customFormat="1" x14ac:dyDescent="0.2">
      <c r="A63" s="249" t="s">
        <v>77</v>
      </c>
      <c r="B63" s="250"/>
      <c r="C63" s="250"/>
      <c r="D63" s="250"/>
      <c r="E63" s="252">
        <v>0</v>
      </c>
      <c r="F63" s="252"/>
      <c r="G63" s="113">
        <f>+G24-G61</f>
        <v>541136.35999999987</v>
      </c>
      <c r="H63" s="118"/>
    </row>
    <row r="64" spans="1:8" s="37" customFormat="1" thickBot="1" x14ac:dyDescent="0.25">
      <c r="A64" s="244"/>
      <c r="B64" s="245"/>
      <c r="C64" s="245"/>
      <c r="D64" s="245"/>
      <c r="E64" s="245"/>
      <c r="F64" s="245"/>
      <c r="G64" s="102"/>
      <c r="H64" s="118"/>
    </row>
    <row r="65" spans="1:7" s="37" customFormat="1" ht="14.25" x14ac:dyDescent="0.2"/>
    <row r="66" spans="1:7" s="37" customFormat="1" ht="14.25" x14ac:dyDescent="0.2"/>
    <row r="67" spans="1:7" s="37" customFormat="1" ht="14.25" x14ac:dyDescent="0.2">
      <c r="A67" s="241" t="s">
        <v>311</v>
      </c>
      <c r="B67" s="241"/>
      <c r="C67" s="241"/>
      <c r="D67" s="241"/>
      <c r="E67" s="241"/>
      <c r="F67" s="241"/>
      <c r="G67" s="241"/>
    </row>
    <row r="68" spans="1:7" s="32" customFormat="1" ht="14.25" x14ac:dyDescent="0.2"/>
    <row r="69" spans="1:7" s="32" customFormat="1" ht="14.25" x14ac:dyDescent="0.2"/>
    <row r="70" spans="1:7" s="32" customFormat="1" ht="14.25" x14ac:dyDescent="0.2"/>
    <row r="71" spans="1:7" s="32" customFormat="1" ht="14.25" x14ac:dyDescent="0.2"/>
    <row r="72" spans="1:7" s="32" customFormat="1" ht="14.25" x14ac:dyDescent="0.2"/>
    <row r="73" spans="1:7" s="32" customFormat="1" ht="14.25" x14ac:dyDescent="0.2">
      <c r="A73" s="242" t="s">
        <v>309</v>
      </c>
      <c r="B73" s="242"/>
      <c r="C73" s="242"/>
      <c r="D73" s="242"/>
      <c r="E73" s="242"/>
      <c r="F73" s="242"/>
      <c r="G73" s="242"/>
    </row>
    <row r="74" spans="1:7" s="32" customFormat="1" ht="14.25" x14ac:dyDescent="0.2">
      <c r="A74" s="242" t="s">
        <v>310</v>
      </c>
      <c r="B74" s="242"/>
      <c r="C74" s="242"/>
      <c r="D74" s="242"/>
      <c r="E74" s="242"/>
      <c r="F74" s="242"/>
      <c r="G74" s="242"/>
    </row>
    <row r="75" spans="1:7" s="32" customFormat="1" ht="14.25" x14ac:dyDescent="0.2"/>
    <row r="76" spans="1:7" s="32" customFormat="1" ht="14.25" x14ac:dyDescent="0.2"/>
    <row r="77" spans="1:7" s="32" customFormat="1" ht="14.25" x14ac:dyDescent="0.2"/>
    <row r="78" spans="1:7" s="32" customFormat="1" ht="14.25" x14ac:dyDescent="0.2"/>
    <row r="79" spans="1:7" s="32" customFormat="1" ht="14.25" x14ac:dyDescent="0.2"/>
    <row r="80" spans="1:7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  <row r="196" s="32" customFormat="1" ht="14.25" x14ac:dyDescent="0.2"/>
    <row r="197" s="32" customFormat="1" ht="14.25" x14ac:dyDescent="0.2"/>
    <row r="198" s="32" customFormat="1" ht="14.25" x14ac:dyDescent="0.2"/>
    <row r="199" s="32" customFormat="1" ht="14.25" x14ac:dyDescent="0.2"/>
    <row r="200" s="32" customFormat="1" ht="14.25" x14ac:dyDescent="0.2"/>
    <row r="201" s="32" customFormat="1" ht="14.25" x14ac:dyDescent="0.2"/>
    <row r="202" s="32" customFormat="1" ht="14.25" x14ac:dyDescent="0.2"/>
    <row r="203" s="32" customFormat="1" ht="14.25" x14ac:dyDescent="0.2"/>
    <row r="204" s="32" customFormat="1" ht="14.25" x14ac:dyDescent="0.2"/>
    <row r="205" s="32" customFormat="1" ht="14.25" x14ac:dyDescent="0.2"/>
    <row r="206" s="32" customFormat="1" ht="14.25" x14ac:dyDescent="0.2"/>
    <row r="207" s="32" customFormat="1" ht="14.25" x14ac:dyDescent="0.2"/>
    <row r="208" s="32" customFormat="1" ht="14.25" x14ac:dyDescent="0.2"/>
    <row r="209" s="32" customFormat="1" ht="14.25" x14ac:dyDescent="0.2"/>
    <row r="210" s="32" customFormat="1" ht="14.25" x14ac:dyDescent="0.2"/>
    <row r="211" s="32" customFormat="1" ht="14.25" x14ac:dyDescent="0.2"/>
    <row r="212" s="32" customFormat="1" ht="14.25" x14ac:dyDescent="0.2"/>
    <row r="213" s="32" customFormat="1" ht="14.25" x14ac:dyDescent="0.2"/>
    <row r="214" s="32" customFormat="1" ht="14.25" x14ac:dyDescent="0.2"/>
    <row r="215" s="32" customFormat="1" ht="14.25" x14ac:dyDescent="0.2"/>
    <row r="216" s="32" customFormat="1" ht="14.25" x14ac:dyDescent="0.2"/>
    <row r="217" s="32" customFormat="1" ht="14.25" x14ac:dyDescent="0.2"/>
    <row r="218" s="32" customFormat="1" ht="14.25" x14ac:dyDescent="0.2"/>
    <row r="219" s="32" customFormat="1" ht="14.25" x14ac:dyDescent="0.2"/>
    <row r="220" s="32" customFormat="1" ht="14.25" x14ac:dyDescent="0.2"/>
    <row r="221" s="32" customFormat="1" ht="14.25" x14ac:dyDescent="0.2"/>
    <row r="222" s="32" customFormat="1" ht="14.25" x14ac:dyDescent="0.2"/>
    <row r="223" s="32" customFormat="1" ht="14.25" x14ac:dyDescent="0.2"/>
    <row r="224" s="32" customFormat="1" ht="14.25" x14ac:dyDescent="0.2"/>
    <row r="225" s="32" customFormat="1" ht="14.25" x14ac:dyDescent="0.2"/>
    <row r="226" s="32" customFormat="1" ht="14.25" x14ac:dyDescent="0.2"/>
    <row r="227" s="32" customFormat="1" ht="14.25" x14ac:dyDescent="0.2"/>
    <row r="228" s="32" customFormat="1" ht="14.25" x14ac:dyDescent="0.2"/>
    <row r="229" s="32" customFormat="1" ht="14.25" x14ac:dyDescent="0.2"/>
    <row r="230" s="32" customFormat="1" ht="14.25" x14ac:dyDescent="0.2"/>
    <row r="231" s="32" customFormat="1" ht="14.25" x14ac:dyDescent="0.2"/>
    <row r="232" s="32" customFormat="1" ht="14.25" x14ac:dyDescent="0.2"/>
    <row r="233" s="32" customFormat="1" ht="14.25" x14ac:dyDescent="0.2"/>
    <row r="234" s="32" customFormat="1" ht="14.25" x14ac:dyDescent="0.2"/>
    <row r="235" s="32" customFormat="1" ht="14.25" x14ac:dyDescent="0.2"/>
    <row r="236" s="32" customFormat="1" ht="14.25" x14ac:dyDescent="0.2"/>
    <row r="237" s="32" customFormat="1" ht="14.25" x14ac:dyDescent="0.2"/>
    <row r="238" s="32" customFormat="1" ht="14.25" x14ac:dyDescent="0.2"/>
    <row r="239" s="32" customFormat="1" ht="14.25" x14ac:dyDescent="0.2"/>
    <row r="240" s="32" customFormat="1" ht="14.25" x14ac:dyDescent="0.2"/>
    <row r="241" s="32" customFormat="1" ht="14.25" x14ac:dyDescent="0.2"/>
    <row r="242" s="32" customFormat="1" ht="14.25" x14ac:dyDescent="0.2"/>
    <row r="243" s="32" customFormat="1" ht="14.25" x14ac:dyDescent="0.2"/>
    <row r="244" s="32" customFormat="1" ht="14.25" x14ac:dyDescent="0.2"/>
    <row r="245" s="32" customFormat="1" ht="14.25" x14ac:dyDescent="0.2"/>
    <row r="246" s="32" customFormat="1" ht="14.25" x14ac:dyDescent="0.2"/>
    <row r="247" s="32" customFormat="1" ht="14.25" x14ac:dyDescent="0.2"/>
    <row r="248" s="32" customFormat="1" ht="14.25" x14ac:dyDescent="0.2"/>
    <row r="249" s="32" customFormat="1" ht="14.25" x14ac:dyDescent="0.2"/>
    <row r="250" s="32" customFormat="1" ht="14.25" x14ac:dyDescent="0.2"/>
    <row r="251" s="32" customFormat="1" ht="14.25" x14ac:dyDescent="0.2"/>
    <row r="252" s="32" customFormat="1" ht="14.25" x14ac:dyDescent="0.2"/>
    <row r="253" s="32" customFormat="1" ht="14.25" x14ac:dyDescent="0.2"/>
    <row r="254" s="32" customFormat="1" ht="14.25" x14ac:dyDescent="0.2"/>
    <row r="255" s="32" customFormat="1" ht="14.25" x14ac:dyDescent="0.2"/>
    <row r="256" s="32" customFormat="1" ht="14.25" x14ac:dyDescent="0.2"/>
    <row r="257" s="32" customFormat="1" ht="14.25" x14ac:dyDescent="0.2"/>
    <row r="258" s="32" customFormat="1" ht="14.25" x14ac:dyDescent="0.2"/>
    <row r="259" s="32" customFormat="1" ht="14.25" x14ac:dyDescent="0.2"/>
    <row r="260" s="32" customFormat="1" ht="14.25" x14ac:dyDescent="0.2"/>
    <row r="261" s="32" customFormat="1" ht="14.25" x14ac:dyDescent="0.2"/>
    <row r="262" s="32" customFormat="1" ht="14.25" x14ac:dyDescent="0.2"/>
    <row r="263" s="32" customFormat="1" ht="14.25" x14ac:dyDescent="0.2"/>
    <row r="264" s="32" customFormat="1" ht="14.25" x14ac:dyDescent="0.2"/>
    <row r="265" s="32" customFormat="1" ht="14.25" x14ac:dyDescent="0.2"/>
    <row r="266" s="32" customFormat="1" ht="14.25" x14ac:dyDescent="0.2"/>
    <row r="267" s="32" customFormat="1" ht="14.25" x14ac:dyDescent="0.2"/>
    <row r="268" s="32" customFormat="1" ht="14.25" x14ac:dyDescent="0.2"/>
    <row r="269" s="32" customFormat="1" ht="14.25" x14ac:dyDescent="0.2"/>
    <row r="270" s="32" customFormat="1" ht="14.25" x14ac:dyDescent="0.2"/>
    <row r="271" s="32" customFormat="1" ht="14.25" x14ac:dyDescent="0.2"/>
    <row r="272" s="32" customFormat="1" ht="14.25" x14ac:dyDescent="0.2"/>
    <row r="273" s="32" customFormat="1" ht="14.25" x14ac:dyDescent="0.2"/>
    <row r="274" s="32" customFormat="1" ht="14.25" x14ac:dyDescent="0.2"/>
    <row r="275" s="32" customFormat="1" ht="14.25" x14ac:dyDescent="0.2"/>
    <row r="276" s="32" customFormat="1" ht="14.25" x14ac:dyDescent="0.2"/>
    <row r="277" s="32" customFormat="1" ht="14.25" x14ac:dyDescent="0.2"/>
    <row r="278" s="32" customFormat="1" ht="14.25" x14ac:dyDescent="0.2"/>
    <row r="279" s="32" customFormat="1" ht="14.25" x14ac:dyDescent="0.2"/>
    <row r="280" s="32" customFormat="1" ht="14.25" x14ac:dyDescent="0.2"/>
    <row r="281" s="32" customFormat="1" ht="14.25" x14ac:dyDescent="0.2"/>
    <row r="282" s="32" customFormat="1" ht="14.25" x14ac:dyDescent="0.2"/>
    <row r="283" s="32" customFormat="1" ht="14.25" x14ac:dyDescent="0.2"/>
    <row r="284" s="32" customFormat="1" ht="14.25" x14ac:dyDescent="0.2"/>
    <row r="285" s="32" customFormat="1" ht="14.25" x14ac:dyDescent="0.2"/>
    <row r="286" s="32" customFormat="1" ht="14.25" x14ac:dyDescent="0.2"/>
    <row r="287" s="32" customFormat="1" ht="14.25" x14ac:dyDescent="0.2"/>
    <row r="288" s="32" customFormat="1" ht="14.25" x14ac:dyDescent="0.2"/>
    <row r="289" spans="1:7" s="32" customFormat="1" ht="14.25" x14ac:dyDescent="0.2"/>
    <row r="290" spans="1:7" s="32" customFormat="1" ht="14.25" x14ac:dyDescent="0.2"/>
    <row r="291" spans="1:7" s="32" customFormat="1" ht="14.25" x14ac:dyDescent="0.2"/>
    <row r="292" spans="1:7" s="32" customFormat="1" ht="14.25" x14ac:dyDescent="0.2"/>
    <row r="293" spans="1:7" s="32" customFormat="1" ht="14.25" x14ac:dyDescent="0.2"/>
    <row r="294" spans="1:7" s="32" customFormat="1" ht="14.25" x14ac:dyDescent="0.2"/>
    <row r="295" spans="1:7" s="32" customFormat="1" ht="14.25" x14ac:dyDescent="0.2"/>
    <row r="296" spans="1:7" s="32" customFormat="1" ht="14.25" x14ac:dyDescent="0.2"/>
    <row r="297" spans="1:7" x14ac:dyDescent="0.25">
      <c r="A297" s="4"/>
      <c r="B297" s="4"/>
      <c r="C297" s="4"/>
      <c r="D297" s="4"/>
      <c r="E297" s="4"/>
      <c r="F297" s="4"/>
      <c r="G297" s="4"/>
    </row>
    <row r="298" spans="1:7" x14ac:dyDescent="0.25">
      <c r="A298" s="4"/>
      <c r="B298" s="4"/>
      <c r="C298" s="4"/>
      <c r="D298" s="4"/>
      <c r="E298" s="4"/>
      <c r="F298" s="4"/>
      <c r="G298" s="4"/>
    </row>
    <row r="299" spans="1:7" x14ac:dyDescent="0.25">
      <c r="A299" s="4"/>
      <c r="B299" s="4"/>
      <c r="C299" s="4"/>
      <c r="D299" s="4"/>
      <c r="E299" s="4"/>
      <c r="F299" s="4"/>
      <c r="G299" s="4"/>
    </row>
    <row r="300" spans="1:7" x14ac:dyDescent="0.25">
      <c r="A300" s="4"/>
      <c r="B300" s="4"/>
      <c r="C300" s="4"/>
      <c r="D300" s="4"/>
      <c r="E300" s="4"/>
      <c r="F300" s="4"/>
      <c r="G300" s="4"/>
    </row>
    <row r="301" spans="1:7" x14ac:dyDescent="0.25">
      <c r="A301" s="4"/>
      <c r="B301" s="4"/>
      <c r="C301" s="4"/>
      <c r="D301" s="4"/>
      <c r="E301" s="4"/>
      <c r="F301" s="4"/>
      <c r="G301" s="4"/>
    </row>
    <row r="302" spans="1:7" x14ac:dyDescent="0.25">
      <c r="A302" s="4"/>
      <c r="B302" s="4"/>
      <c r="C302" s="4"/>
      <c r="D302" s="4"/>
      <c r="E302" s="4"/>
      <c r="F302" s="4"/>
      <c r="G302" s="4"/>
    </row>
  </sheetData>
  <mergeCells count="81">
    <mergeCell ref="A73:G73"/>
    <mergeCell ref="A74:G74"/>
    <mergeCell ref="A67:G67"/>
    <mergeCell ref="B10:E10"/>
    <mergeCell ref="A1:G1"/>
    <mergeCell ref="A2:G2"/>
    <mergeCell ref="A3:G3"/>
    <mergeCell ref="D4:E4"/>
    <mergeCell ref="E5:F5"/>
    <mergeCell ref="E6:F6"/>
    <mergeCell ref="B7:E7"/>
    <mergeCell ref="B8:E8"/>
    <mergeCell ref="B9:E9"/>
    <mergeCell ref="B19:E19"/>
    <mergeCell ref="B11:E11"/>
    <mergeCell ref="B12:E12"/>
    <mergeCell ref="B13:E13"/>
    <mergeCell ref="A14:D14"/>
    <mergeCell ref="E14:F14"/>
    <mergeCell ref="B15:E15"/>
    <mergeCell ref="B16:E16"/>
    <mergeCell ref="A17:D17"/>
    <mergeCell ref="E17:F17"/>
    <mergeCell ref="B18:E18"/>
    <mergeCell ref="B28:E28"/>
    <mergeCell ref="B20:E20"/>
    <mergeCell ref="B21:E21"/>
    <mergeCell ref="B22:E22"/>
    <mergeCell ref="D23:E23"/>
    <mergeCell ref="A24:D24"/>
    <mergeCell ref="E24:F24"/>
    <mergeCell ref="D25:E25"/>
    <mergeCell ref="A26:D26"/>
    <mergeCell ref="E26:F26"/>
    <mergeCell ref="A27:D27"/>
    <mergeCell ref="E27:F27"/>
    <mergeCell ref="B39:E39"/>
    <mergeCell ref="B29:E29"/>
    <mergeCell ref="B30:E30"/>
    <mergeCell ref="A31:D31"/>
    <mergeCell ref="E31:F31"/>
    <mergeCell ref="B32:E32"/>
    <mergeCell ref="B33:E33"/>
    <mergeCell ref="B34:E34"/>
    <mergeCell ref="B35:E35"/>
    <mergeCell ref="B36:E36"/>
    <mergeCell ref="B37:E37"/>
    <mergeCell ref="B38:E38"/>
    <mergeCell ref="B49:E49"/>
    <mergeCell ref="B40:E40"/>
    <mergeCell ref="A41:D41"/>
    <mergeCell ref="E41:F41"/>
    <mergeCell ref="B42:E42"/>
    <mergeCell ref="B43:E43"/>
    <mergeCell ref="B44:E44"/>
    <mergeCell ref="A45:D45"/>
    <mergeCell ref="E45:F45"/>
    <mergeCell ref="B46:E46"/>
    <mergeCell ref="B47:E47"/>
    <mergeCell ref="B48:E48"/>
    <mergeCell ref="B59:E59"/>
    <mergeCell ref="B50:E50"/>
    <mergeCell ref="A51:D51"/>
    <mergeCell ref="E51:F51"/>
    <mergeCell ref="B52:E52"/>
    <mergeCell ref="B53:E53"/>
    <mergeCell ref="B54:E54"/>
    <mergeCell ref="B55:E55"/>
    <mergeCell ref="B56:E56"/>
    <mergeCell ref="B57:E57"/>
    <mergeCell ref="A58:D58"/>
    <mergeCell ref="E58:F58"/>
    <mergeCell ref="A64:D64"/>
    <mergeCell ref="E64:F64"/>
    <mergeCell ref="A60:D60"/>
    <mergeCell ref="E60:F60"/>
    <mergeCell ref="A61:D61"/>
    <mergeCell ref="E61:F61"/>
    <mergeCell ref="D62:E62"/>
    <mergeCell ref="A63:D63"/>
    <mergeCell ref="E63:F63"/>
  </mergeCells>
  <pageMargins left="0.7" right="0.7" top="0.75" bottom="0.75" header="0.3" footer="0.3"/>
  <pageSetup scale="7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6"/>
  <sheetViews>
    <sheetView topLeftCell="A40" workbookViewId="0">
      <selection activeCell="I10" sqref="I10"/>
    </sheetView>
  </sheetViews>
  <sheetFormatPr baseColWidth="10" defaultColWidth="11.42578125" defaultRowHeight="15" x14ac:dyDescent="0.25"/>
  <cols>
    <col min="1" max="1" width="41.28515625" customWidth="1"/>
    <col min="2" max="2" width="10.7109375" customWidth="1"/>
    <col min="3" max="3" width="14.7109375" bestFit="1" customWidth="1"/>
    <col min="4" max="4" width="2.7109375" customWidth="1"/>
    <col min="5" max="5" width="40.28515625" customWidth="1"/>
    <col min="6" max="6" width="11.7109375" bestFit="1" customWidth="1"/>
    <col min="7" max="7" width="14.7109375" bestFit="1" customWidth="1"/>
  </cols>
  <sheetData>
    <row r="1" spans="1:7" s="32" customFormat="1" x14ac:dyDescent="0.2">
      <c r="A1" s="256" t="s">
        <v>170</v>
      </c>
      <c r="B1" s="257"/>
      <c r="C1" s="257"/>
      <c r="D1" s="257"/>
      <c r="E1" s="257"/>
      <c r="F1" s="257"/>
      <c r="G1" s="258"/>
    </row>
    <row r="2" spans="1:7" s="32" customFormat="1" x14ac:dyDescent="0.2">
      <c r="A2" s="259" t="s">
        <v>78</v>
      </c>
      <c r="B2" s="260"/>
      <c r="C2" s="260"/>
      <c r="D2" s="260"/>
      <c r="E2" s="260"/>
      <c r="F2" s="260"/>
      <c r="G2" s="268"/>
    </row>
    <row r="3" spans="1:7" s="32" customFormat="1" ht="15.75" thickBot="1" x14ac:dyDescent="0.25">
      <c r="A3" s="262" t="s">
        <v>317</v>
      </c>
      <c r="B3" s="263"/>
      <c r="C3" s="263"/>
      <c r="D3" s="263"/>
      <c r="E3" s="263"/>
      <c r="F3" s="263"/>
      <c r="G3" s="269"/>
    </row>
    <row r="4" spans="1:7" s="32" customFormat="1" x14ac:dyDescent="0.2">
      <c r="A4" s="129"/>
      <c r="B4" s="142">
        <v>2018</v>
      </c>
      <c r="C4" s="143">
        <v>43738</v>
      </c>
      <c r="D4" s="130"/>
      <c r="E4" s="130"/>
      <c r="F4" s="143">
        <v>43465</v>
      </c>
      <c r="G4" s="143">
        <v>43830</v>
      </c>
    </row>
    <row r="5" spans="1:7" s="32" customFormat="1" x14ac:dyDescent="0.2">
      <c r="A5" s="136" t="s">
        <v>2</v>
      </c>
      <c r="B5" s="144"/>
      <c r="C5" s="144"/>
      <c r="D5" s="145"/>
      <c r="E5" s="145" t="s">
        <v>1</v>
      </c>
      <c r="F5" s="146"/>
      <c r="G5" s="147"/>
    </row>
    <row r="6" spans="1:7" s="32" customFormat="1" x14ac:dyDescent="0.2">
      <c r="A6" s="136" t="s">
        <v>79</v>
      </c>
      <c r="B6" s="148"/>
      <c r="C6" s="148"/>
      <c r="D6" s="106"/>
      <c r="E6" s="149" t="s">
        <v>80</v>
      </c>
      <c r="F6" s="149"/>
      <c r="G6" s="150"/>
    </row>
    <row r="7" spans="1:7" s="32" customFormat="1" ht="14.25" x14ac:dyDescent="0.2">
      <c r="A7" s="138" t="s">
        <v>81</v>
      </c>
      <c r="B7" s="151"/>
      <c r="C7" s="151">
        <f>+Datos!O10</f>
        <v>7541136.3600000003</v>
      </c>
      <c r="D7" s="106"/>
      <c r="E7" s="139" t="s">
        <v>82</v>
      </c>
      <c r="F7" s="152"/>
      <c r="G7" s="153"/>
    </row>
    <row r="8" spans="1:7" s="32" customFormat="1" ht="28.5" x14ac:dyDescent="0.2">
      <c r="A8" s="138" t="s">
        <v>83</v>
      </c>
      <c r="B8" s="151"/>
      <c r="C8" s="151">
        <f>+Datos!O11</f>
        <v>0</v>
      </c>
      <c r="D8" s="106"/>
      <c r="E8" s="139" t="s">
        <v>84</v>
      </c>
      <c r="F8" s="152"/>
      <c r="G8" s="153"/>
    </row>
    <row r="9" spans="1:7" s="32" customFormat="1" ht="28.5" x14ac:dyDescent="0.2">
      <c r="A9" s="138" t="s">
        <v>85</v>
      </c>
      <c r="B9" s="151"/>
      <c r="C9" s="151"/>
      <c r="D9" s="106"/>
      <c r="E9" s="139" t="s">
        <v>86</v>
      </c>
      <c r="F9" s="152"/>
      <c r="G9" s="153"/>
    </row>
    <row r="10" spans="1:7" s="32" customFormat="1" ht="14.25" x14ac:dyDescent="0.2">
      <c r="A10" s="138" t="s">
        <v>87</v>
      </c>
      <c r="B10" s="151"/>
      <c r="C10" s="151"/>
      <c r="D10" s="106"/>
      <c r="E10" s="139" t="s">
        <v>88</v>
      </c>
      <c r="F10" s="152"/>
      <c r="G10" s="153"/>
    </row>
    <row r="11" spans="1:7" s="32" customFormat="1" ht="14.25" x14ac:dyDescent="0.2">
      <c r="A11" s="138" t="s">
        <v>89</v>
      </c>
      <c r="B11" s="151"/>
      <c r="C11" s="151"/>
      <c r="D11" s="106"/>
      <c r="E11" s="139" t="s">
        <v>90</v>
      </c>
      <c r="F11" s="152"/>
      <c r="G11" s="153"/>
    </row>
    <row r="12" spans="1:7" s="32" customFormat="1" ht="42.75" x14ac:dyDescent="0.2">
      <c r="A12" s="138" t="s">
        <v>91</v>
      </c>
      <c r="B12" s="151"/>
      <c r="C12" s="151"/>
      <c r="D12" s="106"/>
      <c r="E12" s="139" t="s">
        <v>92</v>
      </c>
      <c r="F12" s="152"/>
      <c r="G12" s="153"/>
    </row>
    <row r="13" spans="1:7" s="32" customFormat="1" ht="14.25" x14ac:dyDescent="0.2">
      <c r="A13" s="138" t="s">
        <v>93</v>
      </c>
      <c r="B13" s="151"/>
      <c r="C13" s="151"/>
      <c r="D13" s="106"/>
      <c r="E13" s="139" t="s">
        <v>94</v>
      </c>
      <c r="F13" s="152"/>
      <c r="G13" s="153"/>
    </row>
    <row r="14" spans="1:7" s="32" customFormat="1" x14ac:dyDescent="0.2">
      <c r="A14" s="138"/>
      <c r="B14" s="151"/>
      <c r="C14" s="151"/>
      <c r="D14" s="145"/>
      <c r="E14" s="139" t="s">
        <v>95</v>
      </c>
      <c r="F14" s="152"/>
      <c r="G14" s="153">
        <f>+Datos!O16</f>
        <v>7000000</v>
      </c>
    </row>
    <row r="15" spans="1:7" s="32" customFormat="1" ht="14.25" x14ac:dyDescent="0.2">
      <c r="A15" s="154" t="s">
        <v>96</v>
      </c>
      <c r="B15" s="155">
        <f>SUM(B7:B14)</f>
        <v>0</v>
      </c>
      <c r="C15" s="155">
        <f>SUM(C7:C14)</f>
        <v>7541136.3600000003</v>
      </c>
      <c r="D15" s="106"/>
      <c r="E15" s="139"/>
      <c r="F15" s="152"/>
      <c r="G15" s="153"/>
    </row>
    <row r="16" spans="1:7" s="32" customFormat="1" ht="14.25" x14ac:dyDescent="0.2">
      <c r="A16" s="154"/>
      <c r="B16" s="155"/>
      <c r="C16" s="155"/>
      <c r="D16" s="106"/>
      <c r="E16" s="140" t="s">
        <v>97</v>
      </c>
      <c r="F16" s="156">
        <f>SUM(F7:F14)</f>
        <v>0</v>
      </c>
      <c r="G16" s="157">
        <f>SUM(G7:G14)</f>
        <v>7000000</v>
      </c>
    </row>
    <row r="17" spans="1:7" s="32" customFormat="1" x14ac:dyDescent="0.2">
      <c r="A17" s="136" t="s">
        <v>98</v>
      </c>
      <c r="B17" s="148"/>
      <c r="C17" s="148"/>
      <c r="D17" s="145"/>
      <c r="E17" s="140"/>
      <c r="F17" s="156"/>
      <c r="G17" s="158"/>
    </row>
    <row r="18" spans="1:7" s="32" customFormat="1" x14ac:dyDescent="0.2">
      <c r="A18" s="138" t="s">
        <v>99</v>
      </c>
      <c r="B18" s="151"/>
      <c r="C18" s="151"/>
      <c r="D18" s="106"/>
      <c r="E18" s="149" t="s">
        <v>100</v>
      </c>
      <c r="F18" s="159"/>
      <c r="G18" s="160"/>
    </row>
    <row r="19" spans="1:7" s="32" customFormat="1" ht="28.5" x14ac:dyDescent="0.2">
      <c r="A19" s="138" t="s">
        <v>101</v>
      </c>
      <c r="B19" s="151"/>
      <c r="C19" s="151"/>
      <c r="D19" s="106"/>
      <c r="E19" s="139" t="s">
        <v>102</v>
      </c>
      <c r="F19" s="152"/>
      <c r="G19" s="153"/>
    </row>
    <row r="20" spans="1:7" s="32" customFormat="1" ht="28.5" x14ac:dyDescent="0.2">
      <c r="A20" s="138" t="s">
        <v>103</v>
      </c>
      <c r="B20" s="151"/>
      <c r="C20" s="151"/>
      <c r="D20" s="106"/>
      <c r="E20" s="139" t="s">
        <v>104</v>
      </c>
      <c r="F20" s="152"/>
      <c r="G20" s="153"/>
    </row>
    <row r="21" spans="1:7" s="32" customFormat="1" ht="14.25" x14ac:dyDescent="0.2">
      <c r="A21" s="138" t="s">
        <v>105</v>
      </c>
      <c r="B21" s="151"/>
      <c r="C21" s="151"/>
      <c r="D21" s="106"/>
      <c r="E21" s="139" t="s">
        <v>106</v>
      </c>
      <c r="F21" s="152"/>
      <c r="G21" s="153"/>
    </row>
    <row r="22" spans="1:7" s="32" customFormat="1" ht="14.25" x14ac:dyDescent="0.2">
      <c r="A22" s="138" t="s">
        <v>107</v>
      </c>
      <c r="B22" s="151"/>
      <c r="C22" s="151"/>
      <c r="D22" s="106"/>
      <c r="E22" s="139" t="s">
        <v>108</v>
      </c>
      <c r="F22" s="152"/>
      <c r="G22" s="153"/>
    </row>
    <row r="23" spans="1:7" s="32" customFormat="1" ht="42.75" x14ac:dyDescent="0.2">
      <c r="A23" s="138" t="s">
        <v>109</v>
      </c>
      <c r="B23" s="151"/>
      <c r="C23" s="151"/>
      <c r="D23" s="106"/>
      <c r="E23" s="139" t="s">
        <v>110</v>
      </c>
      <c r="F23" s="152"/>
      <c r="G23" s="153"/>
    </row>
    <row r="24" spans="1:7" s="32" customFormat="1" ht="14.25" x14ac:dyDescent="0.2">
      <c r="A24" s="138" t="s">
        <v>111</v>
      </c>
      <c r="B24" s="151"/>
      <c r="C24" s="151"/>
      <c r="D24" s="106"/>
      <c r="E24" s="139" t="s">
        <v>112</v>
      </c>
      <c r="F24" s="152"/>
      <c r="G24" s="153"/>
    </row>
    <row r="25" spans="1:7" s="32" customFormat="1" ht="28.5" x14ac:dyDescent="0.2">
      <c r="A25" s="138" t="s">
        <v>113</v>
      </c>
      <c r="B25" s="151"/>
      <c r="C25" s="151"/>
      <c r="D25" s="106"/>
      <c r="E25" s="139"/>
      <c r="F25" s="152"/>
      <c r="G25" s="153"/>
    </row>
    <row r="26" spans="1:7" s="32" customFormat="1" ht="14.25" x14ac:dyDescent="0.2">
      <c r="A26" s="138"/>
      <c r="B26" s="151"/>
      <c r="C26" s="151"/>
      <c r="D26" s="106"/>
      <c r="E26" s="140" t="s">
        <v>114</v>
      </c>
      <c r="F26" s="156">
        <f>SUM(F19:F25)</f>
        <v>0</v>
      </c>
      <c r="G26" s="157">
        <f>SUM(G19:G25)</f>
        <v>0</v>
      </c>
    </row>
    <row r="27" spans="1:7" s="32" customFormat="1" ht="14.25" x14ac:dyDescent="0.2">
      <c r="A27" s="138" t="s">
        <v>115</v>
      </c>
      <c r="B27" s="151"/>
      <c r="C27" s="151"/>
      <c r="D27" s="106"/>
      <c r="E27" s="140"/>
      <c r="F27" s="156"/>
      <c r="G27" s="158"/>
    </row>
    <row r="28" spans="1:7" s="32" customFormat="1" ht="14.25" x14ac:dyDescent="0.2">
      <c r="A28" s="138"/>
      <c r="B28" s="151"/>
      <c r="C28" s="151"/>
      <c r="D28" s="106"/>
      <c r="E28" s="161" t="s">
        <v>116</v>
      </c>
      <c r="F28" s="162">
        <f>+F26+F16</f>
        <v>0</v>
      </c>
      <c r="G28" s="163">
        <f>+G26+G16</f>
        <v>7000000</v>
      </c>
    </row>
    <row r="29" spans="1:7" s="32" customFormat="1" ht="14.25" x14ac:dyDescent="0.2">
      <c r="A29" s="154" t="s">
        <v>117</v>
      </c>
      <c r="B29" s="155">
        <f>SUM(B18:B28)</f>
        <v>0</v>
      </c>
      <c r="C29" s="155">
        <f>SUM(C18:C28)</f>
        <v>0</v>
      </c>
      <c r="D29" s="106"/>
      <c r="E29" s="161"/>
      <c r="F29" s="162"/>
      <c r="G29" s="164"/>
    </row>
    <row r="30" spans="1:7" s="32" customFormat="1" x14ac:dyDescent="0.2">
      <c r="A30" s="154"/>
      <c r="B30" s="155"/>
      <c r="C30" s="155"/>
      <c r="D30" s="106"/>
      <c r="E30" s="149" t="s">
        <v>118</v>
      </c>
      <c r="F30" s="159"/>
      <c r="G30" s="160"/>
    </row>
    <row r="31" spans="1:7" s="32" customFormat="1" x14ac:dyDescent="0.2">
      <c r="A31" s="165" t="s">
        <v>119</v>
      </c>
      <c r="B31" s="166">
        <f>+B29+B15</f>
        <v>0</v>
      </c>
      <c r="C31" s="166">
        <f>+C29+C15</f>
        <v>7541136.3600000003</v>
      </c>
      <c r="D31" s="106"/>
      <c r="E31" s="149"/>
      <c r="F31" s="159"/>
      <c r="G31" s="160"/>
    </row>
    <row r="32" spans="1:7" s="32" customFormat="1" ht="28.5" x14ac:dyDescent="0.2">
      <c r="A32" s="272"/>
      <c r="B32" s="273"/>
      <c r="C32" s="273"/>
      <c r="D32" s="106"/>
      <c r="E32" s="161" t="s">
        <v>120</v>
      </c>
      <c r="F32" s="162"/>
      <c r="G32" s="164"/>
    </row>
    <row r="33" spans="1:9" s="32" customFormat="1" ht="14.25" x14ac:dyDescent="0.2">
      <c r="A33" s="272"/>
      <c r="B33" s="273"/>
      <c r="C33" s="273"/>
      <c r="D33" s="106"/>
      <c r="E33" s="139" t="s">
        <v>59</v>
      </c>
      <c r="F33" s="152"/>
      <c r="G33" s="153"/>
    </row>
    <row r="34" spans="1:9" s="32" customFormat="1" ht="14.25" x14ac:dyDescent="0.2">
      <c r="A34" s="272"/>
      <c r="B34" s="273"/>
      <c r="C34" s="273"/>
      <c r="D34" s="106"/>
      <c r="E34" s="139" t="s">
        <v>121</v>
      </c>
      <c r="F34" s="152"/>
      <c r="G34" s="153"/>
    </row>
    <row r="35" spans="1:9" s="32" customFormat="1" ht="28.5" x14ac:dyDescent="0.2">
      <c r="A35" s="270"/>
      <c r="B35" s="271"/>
      <c r="C35" s="271"/>
      <c r="D35" s="106"/>
      <c r="E35" s="139" t="s">
        <v>122</v>
      </c>
      <c r="F35" s="152"/>
      <c r="G35" s="153"/>
    </row>
    <row r="36" spans="1:9" s="32" customFormat="1" ht="28.5" x14ac:dyDescent="0.2">
      <c r="A36" s="270"/>
      <c r="B36" s="271"/>
      <c r="C36" s="271"/>
      <c r="D36" s="106"/>
      <c r="E36" s="161" t="s">
        <v>123</v>
      </c>
      <c r="F36" s="162"/>
      <c r="G36" s="164"/>
    </row>
    <row r="37" spans="1:9" s="32" customFormat="1" ht="28.5" x14ac:dyDescent="0.2">
      <c r="A37" s="270"/>
      <c r="B37" s="271"/>
      <c r="C37" s="271"/>
      <c r="D37" s="106"/>
      <c r="E37" s="139" t="s">
        <v>124</v>
      </c>
      <c r="F37" s="152"/>
      <c r="G37" s="153">
        <f>+Actividades!G63</f>
        <v>541136.35999999987</v>
      </c>
    </row>
    <row r="38" spans="1:9" s="32" customFormat="1" ht="14.25" x14ac:dyDescent="0.2">
      <c r="A38" s="270"/>
      <c r="B38" s="271"/>
      <c r="C38" s="271"/>
      <c r="D38" s="106"/>
      <c r="E38" s="139" t="s">
        <v>125</v>
      </c>
      <c r="F38" s="152"/>
      <c r="G38" s="153"/>
    </row>
    <row r="39" spans="1:9" s="32" customFormat="1" ht="14.25" x14ac:dyDescent="0.2">
      <c r="A39" s="270"/>
      <c r="B39" s="271"/>
      <c r="C39" s="271"/>
      <c r="D39" s="106"/>
      <c r="E39" s="139" t="s">
        <v>126</v>
      </c>
      <c r="F39" s="152"/>
      <c r="G39" s="153"/>
    </row>
    <row r="40" spans="1:9" s="32" customFormat="1" ht="14.25" x14ac:dyDescent="0.2">
      <c r="A40" s="270"/>
      <c r="B40" s="271"/>
      <c r="C40" s="271"/>
      <c r="D40" s="106"/>
      <c r="E40" s="139" t="s">
        <v>127</v>
      </c>
      <c r="F40" s="152"/>
      <c r="G40" s="153"/>
    </row>
    <row r="41" spans="1:9" s="32" customFormat="1" ht="28.5" x14ac:dyDescent="0.2">
      <c r="A41" s="272"/>
      <c r="B41" s="273"/>
      <c r="C41" s="273"/>
      <c r="D41" s="106"/>
      <c r="E41" s="139" t="s">
        <v>128</v>
      </c>
      <c r="F41" s="152"/>
      <c r="G41" s="153"/>
    </row>
    <row r="42" spans="1:9" s="32" customFormat="1" ht="42.75" x14ac:dyDescent="0.2">
      <c r="A42" s="272"/>
      <c r="B42" s="273"/>
      <c r="C42" s="273"/>
      <c r="D42" s="106"/>
      <c r="E42" s="161" t="s">
        <v>129</v>
      </c>
      <c r="F42" s="162"/>
      <c r="G42" s="164"/>
    </row>
    <row r="43" spans="1:9" s="32" customFormat="1" ht="14.25" x14ac:dyDescent="0.2">
      <c r="A43" s="272"/>
      <c r="B43" s="273"/>
      <c r="C43" s="273"/>
      <c r="D43" s="106"/>
      <c r="E43" s="139" t="s">
        <v>130</v>
      </c>
      <c r="F43" s="152"/>
      <c r="G43" s="153"/>
    </row>
    <row r="44" spans="1:9" s="32" customFormat="1" ht="28.5" x14ac:dyDescent="0.2">
      <c r="A44" s="270"/>
      <c r="B44" s="271"/>
      <c r="C44" s="271"/>
      <c r="D44" s="106"/>
      <c r="E44" s="139" t="s">
        <v>131</v>
      </c>
      <c r="F44" s="152"/>
      <c r="G44" s="153"/>
    </row>
    <row r="45" spans="1:9" s="32" customFormat="1" x14ac:dyDescent="0.2">
      <c r="A45" s="266"/>
      <c r="B45" s="267"/>
      <c r="C45" s="267"/>
      <c r="D45" s="145"/>
      <c r="E45" s="149"/>
      <c r="F45" s="159"/>
      <c r="G45" s="160"/>
    </row>
    <row r="46" spans="1:9" s="32" customFormat="1" ht="14.25" x14ac:dyDescent="0.2">
      <c r="A46" s="270"/>
      <c r="B46" s="271"/>
      <c r="C46" s="271"/>
      <c r="D46" s="106"/>
      <c r="E46" s="140" t="s">
        <v>132</v>
      </c>
      <c r="F46" s="156">
        <f>SUM(F33:F45)</f>
        <v>0</v>
      </c>
      <c r="G46" s="157">
        <f>SUM(G33:G45)</f>
        <v>541136.35999999987</v>
      </c>
    </row>
    <row r="47" spans="1:9" s="32" customFormat="1" x14ac:dyDescent="0.2">
      <c r="A47" s="266"/>
      <c r="B47" s="267"/>
      <c r="C47" s="267"/>
      <c r="D47" s="145"/>
      <c r="E47" s="149"/>
      <c r="F47" s="159"/>
      <c r="G47" s="167"/>
    </row>
    <row r="48" spans="1:9" s="32" customFormat="1" ht="28.5" x14ac:dyDescent="0.2">
      <c r="A48" s="266"/>
      <c r="B48" s="267"/>
      <c r="C48" s="267"/>
      <c r="D48" s="106"/>
      <c r="E48" s="161" t="s">
        <v>133</v>
      </c>
      <c r="F48" s="162">
        <f>+F46+F28</f>
        <v>0</v>
      </c>
      <c r="G48" s="163">
        <f>+G46+G28</f>
        <v>7541136.3599999994</v>
      </c>
      <c r="I48" s="34"/>
    </row>
    <row r="49" spans="1:7" s="32" customFormat="1" ht="15.75" thickBot="1" x14ac:dyDescent="0.25">
      <c r="A49" s="274"/>
      <c r="B49" s="275"/>
      <c r="C49" s="275"/>
      <c r="D49" s="168"/>
      <c r="E49" s="104"/>
      <c r="F49" s="104"/>
      <c r="G49" s="169"/>
    </row>
    <row r="50" spans="1:7" s="32" customFormat="1" ht="14.25" x14ac:dyDescent="0.2"/>
    <row r="51" spans="1:7" s="32" customFormat="1" ht="14.25" x14ac:dyDescent="0.2">
      <c r="A51" s="242" t="s">
        <v>311</v>
      </c>
      <c r="B51" s="242"/>
      <c r="C51" s="242"/>
      <c r="D51" s="242"/>
      <c r="E51" s="242"/>
      <c r="F51" s="242"/>
      <c r="G51" s="242"/>
    </row>
    <row r="52" spans="1:7" s="32" customFormat="1" ht="14.25" x14ac:dyDescent="0.2"/>
    <row r="53" spans="1:7" s="32" customFormat="1" ht="14.25" x14ac:dyDescent="0.2"/>
    <row r="54" spans="1:7" s="32" customFormat="1" ht="14.25" x14ac:dyDescent="0.2"/>
    <row r="55" spans="1:7" s="32" customFormat="1" ht="14.25" x14ac:dyDescent="0.2">
      <c r="A55" s="242" t="s">
        <v>309</v>
      </c>
      <c r="B55" s="242"/>
      <c r="C55" s="242"/>
      <c r="D55" s="242"/>
      <c r="E55" s="242"/>
      <c r="F55" s="242"/>
      <c r="G55" s="242"/>
    </row>
    <row r="56" spans="1:7" s="32" customFormat="1" ht="14.25" x14ac:dyDescent="0.2">
      <c r="A56" s="242" t="s">
        <v>310</v>
      </c>
      <c r="B56" s="242"/>
      <c r="C56" s="242"/>
      <c r="D56" s="242"/>
      <c r="E56" s="242"/>
      <c r="F56" s="242"/>
      <c r="G56" s="242"/>
    </row>
    <row r="57" spans="1:7" s="32" customFormat="1" ht="14.25" x14ac:dyDescent="0.2"/>
    <row r="58" spans="1:7" s="32" customFormat="1" ht="14.25" x14ac:dyDescent="0.2"/>
    <row r="59" spans="1:7" s="32" customFormat="1" ht="14.25" x14ac:dyDescent="0.2"/>
    <row r="60" spans="1:7" s="32" customFormat="1" ht="14.25" x14ac:dyDescent="0.2"/>
    <row r="61" spans="1:7" s="32" customFormat="1" ht="14.25" x14ac:dyDescent="0.2"/>
    <row r="62" spans="1:7" s="32" customFormat="1" ht="14.25" x14ac:dyDescent="0.2"/>
    <row r="63" spans="1:7" s="32" customFormat="1" ht="14.25" x14ac:dyDescent="0.2"/>
    <row r="64" spans="1:7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0" customFormat="1" ht="12.75" x14ac:dyDescent="0.2"/>
    <row r="154" s="30" customFormat="1" ht="12.75" x14ac:dyDescent="0.2"/>
    <row r="155" s="30" customFormat="1" ht="12.75" x14ac:dyDescent="0.2"/>
    <row r="156" s="30" customFormat="1" ht="12.75" x14ac:dyDescent="0.2"/>
  </sheetData>
  <mergeCells count="24">
    <mergeCell ref="A55:G55"/>
    <mergeCell ref="A56:G56"/>
    <mergeCell ref="A51:G51"/>
    <mergeCell ref="A32:C32"/>
    <mergeCell ref="A33:C33"/>
    <mergeCell ref="A37:C37"/>
    <mergeCell ref="A38:C38"/>
    <mergeCell ref="A42:C42"/>
    <mergeCell ref="A43:C43"/>
    <mergeCell ref="A49:C49"/>
    <mergeCell ref="A44:C44"/>
    <mergeCell ref="A45:C45"/>
    <mergeCell ref="A46:C46"/>
    <mergeCell ref="A39:C39"/>
    <mergeCell ref="A40:C40"/>
    <mergeCell ref="A41:C41"/>
    <mergeCell ref="A47:C47"/>
    <mergeCell ref="A48:C48"/>
    <mergeCell ref="A1:G1"/>
    <mergeCell ref="A2:G2"/>
    <mergeCell ref="A3:G3"/>
    <mergeCell ref="A36:C36"/>
    <mergeCell ref="A34:C34"/>
    <mergeCell ref="A35:C35"/>
  </mergeCells>
  <pageMargins left="0.7" right="0.7" top="0.75" bottom="0.75" header="0.3" footer="0.3"/>
  <pageSetup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1"/>
  <sheetViews>
    <sheetView topLeftCell="A32" workbookViewId="0">
      <selection activeCell="A41" sqref="A41"/>
    </sheetView>
  </sheetViews>
  <sheetFormatPr baseColWidth="10" defaultColWidth="11.42578125" defaultRowHeight="15" x14ac:dyDescent="0.25"/>
  <cols>
    <col min="1" max="1" width="59" customWidth="1"/>
    <col min="2" max="2" width="19.7109375" customWidth="1"/>
    <col min="3" max="3" width="17.28515625" customWidth="1"/>
    <col min="4" max="4" width="23.140625" customWidth="1"/>
    <col min="5" max="5" width="26.28515625" customWidth="1"/>
  </cols>
  <sheetData>
    <row r="1" spans="1:7" s="32" customFormat="1" x14ac:dyDescent="0.2">
      <c r="A1" s="256" t="s">
        <v>170</v>
      </c>
      <c r="B1" s="257"/>
      <c r="C1" s="257"/>
      <c r="D1" s="257"/>
      <c r="E1" s="257"/>
      <c r="F1" s="258"/>
    </row>
    <row r="2" spans="1:7" s="32" customFormat="1" x14ac:dyDescent="0.2">
      <c r="A2" s="276" t="s">
        <v>173</v>
      </c>
      <c r="B2" s="277"/>
      <c r="C2" s="277"/>
      <c r="D2" s="277"/>
      <c r="E2" s="277"/>
      <c r="F2" s="278"/>
      <c r="G2" s="75"/>
    </row>
    <row r="3" spans="1:7" s="32" customFormat="1" ht="15.75" thickBot="1" x14ac:dyDescent="0.25">
      <c r="A3" s="262" t="s">
        <v>315</v>
      </c>
      <c r="B3" s="263"/>
      <c r="C3" s="263"/>
      <c r="D3" s="263"/>
      <c r="E3" s="263"/>
      <c r="F3" s="264"/>
    </row>
    <row r="4" spans="1:7" s="32" customFormat="1" ht="90.75" thickBot="1" x14ac:dyDescent="0.25">
      <c r="A4" s="41" t="s">
        <v>174</v>
      </c>
      <c r="B4" s="42" t="s">
        <v>175</v>
      </c>
      <c r="C4" s="42" t="s">
        <v>176</v>
      </c>
      <c r="D4" s="42" t="s">
        <v>177</v>
      </c>
      <c r="E4" s="42" t="s">
        <v>178</v>
      </c>
      <c r="F4" s="43" t="s">
        <v>179</v>
      </c>
    </row>
    <row r="5" spans="1:7" s="32" customFormat="1" x14ac:dyDescent="0.2">
      <c r="A5" s="44"/>
      <c r="B5" s="45"/>
      <c r="C5" s="45"/>
      <c r="D5" s="45"/>
      <c r="E5" s="46"/>
      <c r="F5" s="46"/>
    </row>
    <row r="6" spans="1:7" s="32" customFormat="1" x14ac:dyDescent="0.2">
      <c r="A6" s="44" t="s">
        <v>298</v>
      </c>
      <c r="B6" s="45">
        <f>SUM(B7:B9)</f>
        <v>0</v>
      </c>
      <c r="C6" s="45"/>
      <c r="D6" s="45"/>
      <c r="E6" s="46"/>
      <c r="F6" s="46">
        <f>SUM(B6:E6)</f>
        <v>0</v>
      </c>
    </row>
    <row r="7" spans="1:7" s="32" customFormat="1" x14ac:dyDescent="0.2">
      <c r="A7" s="47" t="s">
        <v>59</v>
      </c>
      <c r="B7" s="48"/>
      <c r="C7" s="48"/>
      <c r="D7" s="48"/>
      <c r="E7" s="49"/>
      <c r="F7" s="46">
        <f t="shared" ref="F7:F38" si="0">SUM(B7:E7)</f>
        <v>0</v>
      </c>
    </row>
    <row r="8" spans="1:7" s="32" customFormat="1" x14ac:dyDescent="0.2">
      <c r="A8" s="47" t="s">
        <v>121</v>
      </c>
      <c r="B8" s="48"/>
      <c r="C8" s="48"/>
      <c r="D8" s="48"/>
      <c r="E8" s="49"/>
      <c r="F8" s="46">
        <f t="shared" si="0"/>
        <v>0</v>
      </c>
    </row>
    <row r="9" spans="1:7" s="32" customFormat="1" x14ac:dyDescent="0.2">
      <c r="A9" s="47" t="s">
        <v>122</v>
      </c>
      <c r="B9" s="48"/>
      <c r="C9" s="48"/>
      <c r="D9" s="48"/>
      <c r="E9" s="49"/>
      <c r="F9" s="46">
        <f t="shared" si="0"/>
        <v>0</v>
      </c>
    </row>
    <row r="10" spans="1:7" s="32" customFormat="1" x14ac:dyDescent="0.2">
      <c r="A10" s="44"/>
      <c r="B10" s="50"/>
      <c r="C10" s="50"/>
      <c r="D10" s="50"/>
      <c r="E10" s="51"/>
      <c r="F10" s="46">
        <f t="shared" si="0"/>
        <v>0</v>
      </c>
    </row>
    <row r="11" spans="1:7" s="32" customFormat="1" x14ac:dyDescent="0.2">
      <c r="A11" s="44" t="s">
        <v>299</v>
      </c>
      <c r="B11" s="45"/>
      <c r="C11" s="45">
        <f>SUM(C12:C16)</f>
        <v>0</v>
      </c>
      <c r="D11" s="45">
        <f>+D12</f>
        <v>0</v>
      </c>
      <c r="E11" s="46"/>
      <c r="F11" s="46">
        <f t="shared" si="0"/>
        <v>0</v>
      </c>
    </row>
    <row r="12" spans="1:7" s="32" customFormat="1" x14ac:dyDescent="0.2">
      <c r="A12" s="47" t="s">
        <v>77</v>
      </c>
      <c r="B12" s="48"/>
      <c r="C12" s="48">
        <v>0</v>
      </c>
      <c r="D12" s="48">
        <v>0</v>
      </c>
      <c r="E12" s="49"/>
      <c r="F12" s="46">
        <f t="shared" si="0"/>
        <v>0</v>
      </c>
    </row>
    <row r="13" spans="1:7" s="32" customFormat="1" x14ac:dyDescent="0.2">
      <c r="A13" s="47" t="s">
        <v>125</v>
      </c>
      <c r="B13" s="48"/>
      <c r="C13" s="48"/>
      <c r="D13" s="48"/>
      <c r="E13" s="49"/>
      <c r="F13" s="46">
        <f t="shared" si="0"/>
        <v>0</v>
      </c>
    </row>
    <row r="14" spans="1:7" s="32" customFormat="1" x14ac:dyDescent="0.2">
      <c r="A14" s="47" t="s">
        <v>126</v>
      </c>
      <c r="B14" s="48"/>
      <c r="C14" s="48"/>
      <c r="D14" s="48"/>
      <c r="E14" s="49"/>
      <c r="F14" s="46">
        <f t="shared" si="0"/>
        <v>0</v>
      </c>
    </row>
    <row r="15" spans="1:7" s="32" customFormat="1" x14ac:dyDescent="0.2">
      <c r="A15" s="47" t="s">
        <v>127</v>
      </c>
      <c r="B15" s="48"/>
      <c r="C15" s="48"/>
      <c r="D15" s="48"/>
      <c r="E15" s="49"/>
      <c r="F15" s="46">
        <f t="shared" si="0"/>
        <v>0</v>
      </c>
    </row>
    <row r="16" spans="1:7" s="32" customFormat="1" x14ac:dyDescent="0.2">
      <c r="A16" s="47" t="s">
        <v>128</v>
      </c>
      <c r="B16" s="48"/>
      <c r="C16" s="48"/>
      <c r="D16" s="48"/>
      <c r="E16" s="52"/>
      <c r="F16" s="46">
        <f t="shared" si="0"/>
        <v>0</v>
      </c>
    </row>
    <row r="17" spans="1:6" s="32" customFormat="1" x14ac:dyDescent="0.2">
      <c r="A17" s="53"/>
      <c r="B17" s="54"/>
      <c r="C17" s="54"/>
      <c r="D17" s="54"/>
      <c r="E17" s="55"/>
      <c r="F17" s="56"/>
    </row>
    <row r="18" spans="1:6" s="32" customFormat="1" ht="30" x14ac:dyDescent="0.2">
      <c r="A18" s="57" t="s">
        <v>300</v>
      </c>
      <c r="B18" s="58"/>
      <c r="C18" s="59"/>
      <c r="D18" s="59"/>
      <c r="E18" s="60">
        <f>+E19+E20</f>
        <v>0</v>
      </c>
      <c r="F18" s="46">
        <f t="shared" si="0"/>
        <v>0</v>
      </c>
    </row>
    <row r="19" spans="1:6" s="32" customFormat="1" x14ac:dyDescent="0.2">
      <c r="A19" s="61" t="s">
        <v>130</v>
      </c>
      <c r="B19" s="58"/>
      <c r="C19" s="62"/>
      <c r="D19" s="62"/>
      <c r="E19" s="63"/>
      <c r="F19" s="46">
        <f t="shared" si="0"/>
        <v>0</v>
      </c>
    </row>
    <row r="20" spans="1:6" s="32" customFormat="1" x14ac:dyDescent="0.2">
      <c r="A20" s="61" t="s">
        <v>131</v>
      </c>
      <c r="B20" s="58"/>
      <c r="C20" s="62"/>
      <c r="D20" s="62"/>
      <c r="E20" s="63"/>
      <c r="F20" s="46">
        <f t="shared" si="0"/>
        <v>0</v>
      </c>
    </row>
    <row r="21" spans="1:6" s="32" customFormat="1" x14ac:dyDescent="0.2">
      <c r="A21" s="53"/>
      <c r="B21" s="64"/>
      <c r="C21" s="64"/>
      <c r="D21" s="65"/>
      <c r="E21" s="55"/>
      <c r="F21" s="66"/>
    </row>
    <row r="22" spans="1:6" s="32" customFormat="1" x14ac:dyDescent="0.2">
      <c r="A22" s="67" t="s">
        <v>301</v>
      </c>
      <c r="B22" s="59">
        <f>+B6</f>
        <v>0</v>
      </c>
      <c r="C22" s="59">
        <f>+C11</f>
        <v>0</v>
      </c>
      <c r="D22" s="59">
        <f>+D11</f>
        <v>0</v>
      </c>
      <c r="E22" s="60">
        <f>+E18</f>
        <v>0</v>
      </c>
      <c r="F22" s="46">
        <f t="shared" si="0"/>
        <v>0</v>
      </c>
    </row>
    <row r="23" spans="1:6" s="32" customFormat="1" x14ac:dyDescent="0.2">
      <c r="A23" s="53"/>
      <c r="B23" s="64"/>
      <c r="C23" s="64"/>
      <c r="D23" s="64"/>
      <c r="E23" s="56"/>
      <c r="F23" s="56"/>
    </row>
    <row r="24" spans="1:6" s="32" customFormat="1" ht="30" x14ac:dyDescent="0.2">
      <c r="A24" s="57" t="s">
        <v>324</v>
      </c>
      <c r="B24" s="59">
        <f>SUM(B25:B27)</f>
        <v>0</v>
      </c>
      <c r="C24" s="59"/>
      <c r="D24" s="59"/>
      <c r="E24" s="46"/>
      <c r="F24" s="46">
        <f t="shared" si="0"/>
        <v>0</v>
      </c>
    </row>
    <row r="25" spans="1:6" s="32" customFormat="1" x14ac:dyDescent="0.2">
      <c r="A25" s="47" t="s">
        <v>59</v>
      </c>
      <c r="B25" s="48"/>
      <c r="C25" s="48"/>
      <c r="D25" s="48"/>
      <c r="E25" s="49"/>
      <c r="F25" s="46">
        <f t="shared" si="0"/>
        <v>0</v>
      </c>
    </row>
    <row r="26" spans="1:6" s="32" customFormat="1" x14ac:dyDescent="0.2">
      <c r="A26" s="47" t="s">
        <v>121</v>
      </c>
      <c r="B26" s="48"/>
      <c r="C26" s="48"/>
      <c r="D26" s="48"/>
      <c r="E26" s="49"/>
      <c r="F26" s="46">
        <f t="shared" si="0"/>
        <v>0</v>
      </c>
    </row>
    <row r="27" spans="1:6" s="32" customFormat="1" x14ac:dyDescent="0.2">
      <c r="A27" s="47" t="s">
        <v>122</v>
      </c>
      <c r="B27" s="48"/>
      <c r="C27" s="48"/>
      <c r="D27" s="48"/>
      <c r="E27" s="49"/>
      <c r="F27" s="46">
        <f t="shared" si="0"/>
        <v>0</v>
      </c>
    </row>
    <row r="28" spans="1:6" s="32" customFormat="1" x14ac:dyDescent="0.2">
      <c r="A28" s="68"/>
      <c r="B28" s="69"/>
      <c r="C28" s="69"/>
      <c r="D28" s="69"/>
      <c r="E28" s="56"/>
      <c r="F28" s="56"/>
    </row>
    <row r="29" spans="1:6" s="32" customFormat="1" ht="30" x14ac:dyDescent="0.2">
      <c r="A29" s="44" t="s">
        <v>325</v>
      </c>
      <c r="B29" s="45"/>
      <c r="C29" s="45">
        <f>+C31</f>
        <v>0</v>
      </c>
      <c r="D29" s="45">
        <f>SUM(D30:D34)</f>
        <v>541136.35999999987</v>
      </c>
      <c r="E29" s="46"/>
      <c r="F29" s="46">
        <f t="shared" si="0"/>
        <v>541136.35999999987</v>
      </c>
    </row>
    <row r="30" spans="1:6" s="32" customFormat="1" x14ac:dyDescent="0.2">
      <c r="A30" s="47" t="s">
        <v>77</v>
      </c>
      <c r="B30" s="48"/>
      <c r="C30" s="48"/>
      <c r="D30" s="48">
        <f>+Actividades!G63</f>
        <v>541136.35999999987</v>
      </c>
      <c r="E30" s="49"/>
      <c r="F30" s="46">
        <f t="shared" si="0"/>
        <v>541136.35999999987</v>
      </c>
    </row>
    <row r="31" spans="1:6" s="32" customFormat="1" x14ac:dyDescent="0.2">
      <c r="A31" s="47" t="s">
        <v>125</v>
      </c>
      <c r="B31" s="48"/>
      <c r="C31" s="48"/>
      <c r="D31" s="48">
        <v>0</v>
      </c>
      <c r="E31" s="49"/>
      <c r="F31" s="46">
        <f t="shared" si="0"/>
        <v>0</v>
      </c>
    </row>
    <row r="32" spans="1:6" s="32" customFormat="1" x14ac:dyDescent="0.2">
      <c r="A32" s="47" t="s">
        <v>126</v>
      </c>
      <c r="B32" s="48"/>
      <c r="C32" s="48"/>
      <c r="D32" s="48"/>
      <c r="E32" s="49"/>
      <c r="F32" s="46">
        <f t="shared" si="0"/>
        <v>0</v>
      </c>
    </row>
    <row r="33" spans="1:6" s="32" customFormat="1" x14ac:dyDescent="0.2">
      <c r="A33" s="61" t="s">
        <v>127</v>
      </c>
      <c r="B33" s="70"/>
      <c r="C33" s="70"/>
      <c r="D33" s="70"/>
      <c r="E33" s="52"/>
      <c r="F33" s="46">
        <f t="shared" si="0"/>
        <v>0</v>
      </c>
    </row>
    <row r="34" spans="1:6" s="32" customFormat="1" x14ac:dyDescent="0.2">
      <c r="A34" s="61" t="s">
        <v>128</v>
      </c>
      <c r="B34" s="62"/>
      <c r="C34" s="62"/>
      <c r="D34" s="62"/>
      <c r="E34" s="63"/>
      <c r="F34" s="46">
        <f t="shared" si="0"/>
        <v>0</v>
      </c>
    </row>
    <row r="35" spans="1:6" s="32" customFormat="1" x14ac:dyDescent="0.2">
      <c r="A35" s="53"/>
      <c r="B35" s="64"/>
      <c r="C35" s="64"/>
      <c r="D35" s="64"/>
      <c r="E35" s="55"/>
      <c r="F35" s="56"/>
    </row>
    <row r="36" spans="1:6" s="32" customFormat="1" ht="30" x14ac:dyDescent="0.2">
      <c r="A36" s="57" t="s">
        <v>326</v>
      </c>
      <c r="B36" s="59"/>
      <c r="C36" s="59"/>
      <c r="D36" s="59"/>
      <c r="E36" s="60">
        <f>+E37+E38</f>
        <v>0</v>
      </c>
      <c r="F36" s="46">
        <f t="shared" si="0"/>
        <v>0</v>
      </c>
    </row>
    <row r="37" spans="1:6" s="32" customFormat="1" x14ac:dyDescent="0.2">
      <c r="A37" s="61" t="s">
        <v>130</v>
      </c>
      <c r="B37" s="62"/>
      <c r="C37" s="62"/>
      <c r="D37" s="62"/>
      <c r="E37" s="63"/>
      <c r="F37" s="46">
        <f t="shared" si="0"/>
        <v>0</v>
      </c>
    </row>
    <row r="38" spans="1:6" s="32" customFormat="1" x14ac:dyDescent="0.2">
      <c r="A38" s="61" t="s">
        <v>131</v>
      </c>
      <c r="B38" s="62"/>
      <c r="C38" s="62"/>
      <c r="D38" s="62"/>
      <c r="E38" s="63"/>
      <c r="F38" s="46">
        <f t="shared" si="0"/>
        <v>0</v>
      </c>
    </row>
    <row r="39" spans="1:6" s="32" customFormat="1" x14ac:dyDescent="0.2">
      <c r="A39" s="68"/>
      <c r="B39" s="69"/>
      <c r="C39" s="69"/>
      <c r="D39" s="69"/>
      <c r="E39" s="56"/>
      <c r="F39" s="66"/>
    </row>
    <row r="40" spans="1:6" s="32" customFormat="1" ht="15.75" thickBot="1" x14ac:dyDescent="0.25">
      <c r="A40" s="71" t="s">
        <v>327</v>
      </c>
      <c r="B40" s="72">
        <f>+B22+B24</f>
        <v>0</v>
      </c>
      <c r="C40" s="72">
        <f>+C22+C29</f>
        <v>0</v>
      </c>
      <c r="D40" s="72">
        <f>+D22+D29</f>
        <v>541136.35999999987</v>
      </c>
      <c r="E40" s="73">
        <f>+E22+E36</f>
        <v>0</v>
      </c>
      <c r="F40" s="74">
        <f>SUM(B40:E40)</f>
        <v>541136.35999999987</v>
      </c>
    </row>
    <row r="41" spans="1:6" s="32" customFormat="1" ht="14.25" x14ac:dyDescent="0.2"/>
    <row r="42" spans="1:6" s="32" customFormat="1" ht="14.25" x14ac:dyDescent="0.2"/>
    <row r="43" spans="1:6" s="32" customFormat="1" ht="14.25" x14ac:dyDescent="0.2">
      <c r="A43" s="242" t="s">
        <v>306</v>
      </c>
      <c r="B43" s="242"/>
      <c r="C43" s="242"/>
      <c r="D43" s="242"/>
      <c r="E43" s="242"/>
      <c r="F43" s="242"/>
    </row>
    <row r="44" spans="1:6" s="32" customFormat="1" ht="14.25" x14ac:dyDescent="0.2"/>
    <row r="45" spans="1:6" s="32" customFormat="1" ht="14.25" x14ac:dyDescent="0.2"/>
    <row r="46" spans="1:6" s="32" customFormat="1" ht="14.25" x14ac:dyDescent="0.2"/>
    <row r="47" spans="1:6" s="32" customFormat="1" ht="14.25" x14ac:dyDescent="0.2"/>
    <row r="48" spans="1:6" s="32" customFormat="1" ht="14.25" x14ac:dyDescent="0.2"/>
    <row r="49" spans="1:6" s="32" customFormat="1" ht="14.25" x14ac:dyDescent="0.2">
      <c r="A49" s="242" t="s">
        <v>309</v>
      </c>
      <c r="B49" s="242"/>
      <c r="C49" s="242"/>
      <c r="D49" s="242"/>
      <c r="E49" s="242"/>
      <c r="F49" s="242"/>
    </row>
    <row r="50" spans="1:6" s="32" customFormat="1" ht="14.25" x14ac:dyDescent="0.2">
      <c r="A50" s="242" t="s">
        <v>310</v>
      </c>
      <c r="B50" s="242"/>
      <c r="C50" s="242"/>
      <c r="D50" s="242"/>
      <c r="E50" s="242"/>
      <c r="F50" s="242"/>
    </row>
    <row r="51" spans="1:6" s="32" customFormat="1" ht="14.25" x14ac:dyDescent="0.2"/>
    <row r="52" spans="1:6" s="32" customFormat="1" ht="14.25" x14ac:dyDescent="0.2"/>
    <row r="53" spans="1:6" s="32" customFormat="1" ht="14.25" x14ac:dyDescent="0.2"/>
    <row r="54" spans="1:6" s="32" customFormat="1" ht="14.25" x14ac:dyDescent="0.2"/>
    <row r="55" spans="1:6" s="32" customFormat="1" ht="14.25" x14ac:dyDescent="0.2"/>
    <row r="56" spans="1:6" s="32" customFormat="1" ht="14.25" x14ac:dyDescent="0.2"/>
    <row r="57" spans="1:6" s="32" customFormat="1" ht="14.25" x14ac:dyDescent="0.2"/>
    <row r="58" spans="1:6" s="32" customFormat="1" ht="14.25" x14ac:dyDescent="0.2"/>
    <row r="59" spans="1:6" s="32" customFormat="1" ht="14.25" x14ac:dyDescent="0.2"/>
    <row r="60" spans="1:6" s="32" customFormat="1" ht="14.25" x14ac:dyDescent="0.2"/>
    <row r="61" spans="1:6" s="32" customFormat="1" ht="14.25" x14ac:dyDescent="0.2"/>
    <row r="62" spans="1:6" s="32" customFormat="1" ht="14.25" x14ac:dyDescent="0.2"/>
    <row r="63" spans="1:6" s="32" customFormat="1" ht="14.25" x14ac:dyDescent="0.2"/>
    <row r="64" spans="1:6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  <row r="196" s="32" customFormat="1" ht="14.25" x14ac:dyDescent="0.2"/>
    <row r="197" s="32" customFormat="1" ht="14.25" x14ac:dyDescent="0.2"/>
    <row r="198" s="32" customFormat="1" ht="14.25" x14ac:dyDescent="0.2"/>
    <row r="199" s="32" customFormat="1" ht="14.25" x14ac:dyDescent="0.2"/>
    <row r="200" s="32" customFormat="1" ht="14.25" x14ac:dyDescent="0.2"/>
    <row r="201" s="32" customFormat="1" ht="14.25" x14ac:dyDescent="0.2"/>
    <row r="202" s="32" customFormat="1" ht="14.25" x14ac:dyDescent="0.2"/>
    <row r="203" s="32" customFormat="1" ht="14.25" x14ac:dyDescent="0.2"/>
    <row r="204" s="32" customFormat="1" ht="14.25" x14ac:dyDescent="0.2"/>
    <row r="205" s="32" customFormat="1" ht="14.25" x14ac:dyDescent="0.2"/>
    <row r="206" s="32" customFormat="1" ht="14.25" x14ac:dyDescent="0.2"/>
    <row r="207" s="32" customFormat="1" ht="14.25" x14ac:dyDescent="0.2"/>
    <row r="208" s="32" customFormat="1" ht="14.25" x14ac:dyDescent="0.2"/>
    <row r="209" s="32" customFormat="1" ht="14.25" x14ac:dyDescent="0.2"/>
    <row r="210" s="32" customFormat="1" ht="14.25" x14ac:dyDescent="0.2"/>
    <row r="211" s="32" customFormat="1" ht="14.25" x14ac:dyDescent="0.2"/>
    <row r="212" s="32" customFormat="1" ht="14.25" x14ac:dyDescent="0.2"/>
    <row r="213" s="32" customFormat="1" ht="14.25" x14ac:dyDescent="0.2"/>
    <row r="214" s="32" customFormat="1" ht="14.25" x14ac:dyDescent="0.2"/>
    <row r="215" s="32" customFormat="1" ht="14.25" x14ac:dyDescent="0.2"/>
    <row r="216" s="32" customFormat="1" ht="14.25" x14ac:dyDescent="0.2"/>
    <row r="217" s="32" customFormat="1" ht="14.25" x14ac:dyDescent="0.2"/>
    <row r="218" s="32" customFormat="1" ht="14.25" x14ac:dyDescent="0.2"/>
    <row r="219" s="32" customFormat="1" ht="14.25" x14ac:dyDescent="0.2"/>
    <row r="220" s="32" customFormat="1" ht="14.25" x14ac:dyDescent="0.2"/>
    <row r="221" s="32" customFormat="1" ht="14.25" x14ac:dyDescent="0.2"/>
    <row r="222" s="32" customFormat="1" ht="14.25" x14ac:dyDescent="0.2"/>
    <row r="223" s="32" customFormat="1" ht="14.25" x14ac:dyDescent="0.2"/>
    <row r="224" s="32" customFormat="1" ht="14.25" x14ac:dyDescent="0.2"/>
    <row r="225" s="32" customFormat="1" ht="14.25" x14ac:dyDescent="0.2"/>
    <row r="226" s="32" customFormat="1" ht="14.25" x14ac:dyDescent="0.2"/>
    <row r="227" s="32" customFormat="1" ht="14.25" x14ac:dyDescent="0.2"/>
    <row r="228" s="32" customFormat="1" ht="14.25" x14ac:dyDescent="0.2"/>
    <row r="229" s="32" customFormat="1" ht="14.25" x14ac:dyDescent="0.2"/>
    <row r="230" s="32" customFormat="1" ht="14.25" x14ac:dyDescent="0.2"/>
    <row r="231" s="32" customFormat="1" ht="14.25" x14ac:dyDescent="0.2"/>
    <row r="232" s="32" customFormat="1" ht="14.25" x14ac:dyDescent="0.2"/>
    <row r="233" s="32" customFormat="1" ht="14.25" x14ac:dyDescent="0.2"/>
    <row r="234" s="32" customFormat="1" ht="14.25" x14ac:dyDescent="0.2"/>
    <row r="235" s="32" customFormat="1" ht="14.25" x14ac:dyDescent="0.2"/>
    <row r="236" s="32" customFormat="1" ht="14.25" x14ac:dyDescent="0.2"/>
    <row r="237" s="32" customFormat="1" ht="14.25" x14ac:dyDescent="0.2"/>
    <row r="238" s="32" customFormat="1" ht="14.25" x14ac:dyDescent="0.2"/>
    <row r="239" s="32" customFormat="1" ht="14.25" x14ac:dyDescent="0.2"/>
    <row r="240" s="32" customFormat="1" ht="14.25" x14ac:dyDescent="0.2"/>
    <row r="241" s="32" customFormat="1" ht="14.25" x14ac:dyDescent="0.2"/>
    <row r="242" s="32" customFormat="1" ht="14.25" x14ac:dyDescent="0.2"/>
    <row r="243" s="32" customFormat="1" ht="14.25" x14ac:dyDescent="0.2"/>
    <row r="244" s="32" customFormat="1" ht="14.25" x14ac:dyDescent="0.2"/>
    <row r="245" s="32" customFormat="1" ht="14.25" x14ac:dyDescent="0.2"/>
    <row r="246" s="32" customFormat="1" ht="14.25" x14ac:dyDescent="0.2"/>
    <row r="247" s="32" customFormat="1" ht="14.25" x14ac:dyDescent="0.2"/>
    <row r="248" s="32" customFormat="1" ht="14.25" x14ac:dyDescent="0.2"/>
    <row r="249" s="32" customFormat="1" ht="14.25" x14ac:dyDescent="0.2"/>
    <row r="250" s="32" customFormat="1" ht="14.25" x14ac:dyDescent="0.2"/>
    <row r="251" s="32" customFormat="1" ht="14.25" x14ac:dyDescent="0.2"/>
    <row r="252" s="32" customFormat="1" ht="14.25" x14ac:dyDescent="0.2"/>
    <row r="253" s="32" customFormat="1" ht="14.25" x14ac:dyDescent="0.2"/>
    <row r="254" s="32" customFormat="1" ht="14.25" x14ac:dyDescent="0.2"/>
    <row r="255" s="32" customFormat="1" ht="14.25" x14ac:dyDescent="0.2"/>
    <row r="256" s="32" customFormat="1" ht="14.25" x14ac:dyDescent="0.2"/>
    <row r="257" s="32" customFormat="1" ht="14.25" x14ac:dyDescent="0.2"/>
    <row r="258" s="32" customFormat="1" ht="14.25" x14ac:dyDescent="0.2"/>
    <row r="259" s="32" customFormat="1" ht="14.25" x14ac:dyDescent="0.2"/>
    <row r="260" s="32" customFormat="1" ht="14.25" x14ac:dyDescent="0.2"/>
    <row r="261" s="32" customFormat="1" ht="14.25" x14ac:dyDescent="0.2"/>
    <row r="262" s="32" customFormat="1" ht="14.25" x14ac:dyDescent="0.2"/>
    <row r="263" s="32" customFormat="1" ht="14.25" x14ac:dyDescent="0.2"/>
    <row r="264" s="32" customFormat="1" ht="14.25" x14ac:dyDescent="0.2"/>
    <row r="265" s="32" customFormat="1" ht="14.25" x14ac:dyDescent="0.2"/>
    <row r="266" s="32" customFormat="1" ht="14.25" x14ac:dyDescent="0.2"/>
    <row r="267" s="32" customFormat="1" ht="14.25" x14ac:dyDescent="0.2"/>
    <row r="268" s="32" customFormat="1" ht="14.25" x14ac:dyDescent="0.2"/>
    <row r="269" s="32" customFormat="1" ht="14.25" x14ac:dyDescent="0.2"/>
    <row r="270" s="32" customFormat="1" ht="14.25" x14ac:dyDescent="0.2"/>
    <row r="271" s="32" customFormat="1" ht="14.25" x14ac:dyDescent="0.2"/>
    <row r="272" s="32" customFormat="1" ht="14.25" x14ac:dyDescent="0.2"/>
    <row r="273" s="32" customFormat="1" ht="14.25" x14ac:dyDescent="0.2"/>
    <row r="274" s="32" customFormat="1" ht="14.25" x14ac:dyDescent="0.2"/>
    <row r="275" s="32" customFormat="1" ht="14.25" x14ac:dyDescent="0.2"/>
    <row r="276" s="32" customFormat="1" ht="14.25" x14ac:dyDescent="0.2"/>
    <row r="277" s="32" customFormat="1" ht="14.25" x14ac:dyDescent="0.2"/>
    <row r="278" s="32" customFormat="1" ht="14.25" x14ac:dyDescent="0.2"/>
    <row r="279" s="32" customFormat="1" ht="14.25" x14ac:dyDescent="0.2"/>
    <row r="280" s="32" customFormat="1" ht="14.25" x14ac:dyDescent="0.2"/>
    <row r="281" s="32" customFormat="1" ht="14.25" x14ac:dyDescent="0.2"/>
    <row r="282" s="32" customFormat="1" ht="14.25" x14ac:dyDescent="0.2"/>
    <row r="283" s="32" customFormat="1" ht="14.25" x14ac:dyDescent="0.2"/>
    <row r="284" s="32" customFormat="1" ht="14.25" x14ac:dyDescent="0.2"/>
    <row r="285" s="32" customFormat="1" ht="14.25" x14ac:dyDescent="0.2"/>
    <row r="286" s="32" customFormat="1" ht="14.25" x14ac:dyDescent="0.2"/>
    <row r="287" s="32" customFormat="1" ht="14.25" x14ac:dyDescent="0.2"/>
    <row r="288" s="32" customFormat="1" ht="14.25" x14ac:dyDescent="0.2"/>
    <row r="289" s="32" customFormat="1" ht="14.25" x14ac:dyDescent="0.2"/>
    <row r="290" s="32" customFormat="1" ht="14.25" x14ac:dyDescent="0.2"/>
    <row r="291" s="32" customFormat="1" ht="14.25" x14ac:dyDescent="0.2"/>
    <row r="292" s="32" customFormat="1" ht="14.25" x14ac:dyDescent="0.2"/>
    <row r="293" s="32" customFormat="1" ht="14.25" x14ac:dyDescent="0.2"/>
    <row r="294" s="32" customFormat="1" ht="14.25" x14ac:dyDescent="0.2"/>
    <row r="295" s="32" customFormat="1" ht="14.25" x14ac:dyDescent="0.2"/>
    <row r="296" s="32" customFormat="1" ht="14.25" x14ac:dyDescent="0.2"/>
    <row r="297" s="32" customFormat="1" ht="14.25" x14ac:dyDescent="0.2"/>
    <row r="298" s="32" customFormat="1" ht="14.25" x14ac:dyDescent="0.2"/>
    <row r="299" s="32" customFormat="1" ht="14.25" x14ac:dyDescent="0.2"/>
    <row r="300" s="32" customFormat="1" ht="14.25" x14ac:dyDescent="0.2"/>
    <row r="301" s="32" customFormat="1" ht="14.25" x14ac:dyDescent="0.2"/>
    <row r="302" s="32" customFormat="1" ht="14.25" x14ac:dyDescent="0.2"/>
    <row r="303" s="32" customFormat="1" ht="14.25" x14ac:dyDescent="0.2"/>
    <row r="304" s="32" customFormat="1" ht="14.25" x14ac:dyDescent="0.2"/>
    <row r="305" s="32" customFormat="1" ht="14.25" x14ac:dyDescent="0.2"/>
    <row r="306" s="32" customFormat="1" ht="14.25" x14ac:dyDescent="0.2"/>
    <row r="307" s="32" customFormat="1" ht="14.25" x14ac:dyDescent="0.2"/>
    <row r="308" s="32" customFormat="1" ht="14.25" x14ac:dyDescent="0.2"/>
    <row r="309" s="32" customFormat="1" ht="14.25" x14ac:dyDescent="0.2"/>
    <row r="310" s="32" customFormat="1" ht="14.25" x14ac:dyDescent="0.2"/>
    <row r="311" s="32" customFormat="1" ht="14.25" x14ac:dyDescent="0.2"/>
    <row r="312" s="32" customFormat="1" ht="14.25" x14ac:dyDescent="0.2"/>
    <row r="313" s="32" customFormat="1" ht="14.25" x14ac:dyDescent="0.2"/>
    <row r="314" s="32" customFormat="1" ht="14.25" x14ac:dyDescent="0.2"/>
    <row r="315" s="32" customFormat="1" ht="14.25" x14ac:dyDescent="0.2"/>
    <row r="316" s="32" customFormat="1" ht="14.25" x14ac:dyDescent="0.2"/>
    <row r="317" s="32" customFormat="1" ht="14.25" x14ac:dyDescent="0.2"/>
    <row r="318" s="32" customFormat="1" ht="14.25" x14ac:dyDescent="0.2"/>
    <row r="319" s="32" customFormat="1" ht="14.25" x14ac:dyDescent="0.2"/>
    <row r="320" s="32" customFormat="1" ht="14.25" x14ac:dyDescent="0.2"/>
    <row r="321" s="32" customFormat="1" ht="14.25" x14ac:dyDescent="0.2"/>
    <row r="322" s="32" customFormat="1" ht="14.25" x14ac:dyDescent="0.2"/>
    <row r="323" s="32" customFormat="1" ht="14.25" x14ac:dyDescent="0.2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</sheetData>
  <mergeCells count="6">
    <mergeCell ref="A50:F50"/>
    <mergeCell ref="A2:F2"/>
    <mergeCell ref="A1:F1"/>
    <mergeCell ref="A3:F3"/>
    <mergeCell ref="A43:F43"/>
    <mergeCell ref="A49:F49"/>
  </mergeCells>
  <pageMargins left="0.7" right="0.7" top="0.75" bottom="0.75" header="0.3" footer="0.3"/>
  <pageSetup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"/>
  <sheetViews>
    <sheetView topLeftCell="A46" workbookViewId="0">
      <selection activeCell="A3" sqref="A3:C3"/>
    </sheetView>
  </sheetViews>
  <sheetFormatPr baseColWidth="10" defaultColWidth="11.42578125" defaultRowHeight="15" x14ac:dyDescent="0.25"/>
  <cols>
    <col min="1" max="1" width="53.5703125" customWidth="1"/>
    <col min="2" max="2" width="19" customWidth="1"/>
    <col min="3" max="3" width="21.28515625" customWidth="1"/>
    <col min="5" max="7" width="13" bestFit="1" customWidth="1"/>
  </cols>
  <sheetData>
    <row r="1" spans="1:3" s="32" customFormat="1" x14ac:dyDescent="0.2">
      <c r="A1" s="279" t="s">
        <v>308</v>
      </c>
      <c r="B1" s="280"/>
      <c r="C1" s="281"/>
    </row>
    <row r="2" spans="1:3" s="32" customFormat="1" x14ac:dyDescent="0.2">
      <c r="A2" s="259" t="s">
        <v>180</v>
      </c>
      <c r="B2" s="260"/>
      <c r="C2" s="261"/>
    </row>
    <row r="3" spans="1:3" s="32" customFormat="1" ht="15.75" thickBot="1" x14ac:dyDescent="0.25">
      <c r="A3" s="262" t="s">
        <v>316</v>
      </c>
      <c r="B3" s="263"/>
      <c r="C3" s="264"/>
    </row>
    <row r="4" spans="1:3" s="32" customFormat="1" x14ac:dyDescent="0.2">
      <c r="A4" s="185"/>
      <c r="B4" s="78" t="s">
        <v>181</v>
      </c>
      <c r="C4" s="79" t="s">
        <v>182</v>
      </c>
    </row>
    <row r="5" spans="1:3" s="32" customFormat="1" x14ac:dyDescent="0.2">
      <c r="A5" s="185" t="s">
        <v>2</v>
      </c>
      <c r="B5" s="80"/>
      <c r="C5" s="186"/>
    </row>
    <row r="6" spans="1:3" s="32" customFormat="1" x14ac:dyDescent="0.2">
      <c r="A6" s="81" t="s">
        <v>79</v>
      </c>
      <c r="B6" s="82">
        <f>SUM(B7:B13)</f>
        <v>0</v>
      </c>
      <c r="C6" s="83">
        <f>SUM(C7:C13)</f>
        <v>7541136.3599999994</v>
      </c>
    </row>
    <row r="7" spans="1:3" s="32" customFormat="1" x14ac:dyDescent="0.2">
      <c r="A7" s="84" t="s">
        <v>81</v>
      </c>
      <c r="B7" s="76"/>
      <c r="C7" s="83">
        <f>+'Saldos Ctas'!B27</f>
        <v>7541136.3599999994</v>
      </c>
    </row>
    <row r="8" spans="1:3" s="32" customFormat="1" x14ac:dyDescent="0.2">
      <c r="A8" s="84" t="s">
        <v>83</v>
      </c>
      <c r="B8" s="82"/>
      <c r="C8" s="83">
        <f>+'Saldos Ctas'!F27</f>
        <v>0</v>
      </c>
    </row>
    <row r="9" spans="1:3" s="32" customFormat="1" x14ac:dyDescent="0.2">
      <c r="A9" s="84" t="s">
        <v>85</v>
      </c>
      <c r="B9" s="82"/>
      <c r="C9" s="83"/>
    </row>
    <row r="10" spans="1:3" s="32" customFormat="1" x14ac:dyDescent="0.2">
      <c r="A10" s="84" t="s">
        <v>87</v>
      </c>
      <c r="B10" s="82"/>
      <c r="C10" s="83"/>
    </row>
    <row r="11" spans="1:3" s="32" customFormat="1" x14ac:dyDescent="0.2">
      <c r="A11" s="84" t="s">
        <v>89</v>
      </c>
      <c r="B11" s="82"/>
      <c r="C11" s="83"/>
    </row>
    <row r="12" spans="1:3" s="32" customFormat="1" ht="28.5" x14ac:dyDescent="0.2">
      <c r="A12" s="84" t="s">
        <v>91</v>
      </c>
      <c r="B12" s="82"/>
      <c r="C12" s="83"/>
    </row>
    <row r="13" spans="1:3" s="32" customFormat="1" x14ac:dyDescent="0.2">
      <c r="A13" s="84" t="s">
        <v>93</v>
      </c>
      <c r="B13" s="82"/>
      <c r="C13" s="83"/>
    </row>
    <row r="14" spans="1:3" s="32" customFormat="1" x14ac:dyDescent="0.2">
      <c r="A14" s="185"/>
      <c r="B14" s="82"/>
      <c r="C14" s="83"/>
    </row>
    <row r="15" spans="1:3" s="32" customFormat="1" ht="14.25" x14ac:dyDescent="0.2">
      <c r="A15" s="81" t="s">
        <v>98</v>
      </c>
      <c r="B15" s="85">
        <f>SUM(B16:B24)</f>
        <v>0</v>
      </c>
      <c r="C15" s="86">
        <f>SUM(C16:C24)</f>
        <v>0</v>
      </c>
    </row>
    <row r="16" spans="1:3" s="32" customFormat="1" x14ac:dyDescent="0.2">
      <c r="A16" s="84" t="s">
        <v>99</v>
      </c>
      <c r="B16" s="82"/>
      <c r="C16" s="83"/>
    </row>
    <row r="17" spans="1:3" s="32" customFormat="1" ht="28.5" x14ac:dyDescent="0.2">
      <c r="A17" s="84" t="s">
        <v>101</v>
      </c>
      <c r="B17" s="82"/>
      <c r="C17" s="83"/>
    </row>
    <row r="18" spans="1:3" s="32" customFormat="1" ht="28.5" x14ac:dyDescent="0.2">
      <c r="A18" s="84" t="s">
        <v>103</v>
      </c>
      <c r="B18" s="82"/>
      <c r="C18" s="83"/>
    </row>
    <row r="19" spans="1:3" s="32" customFormat="1" x14ac:dyDescent="0.2">
      <c r="A19" s="84" t="s">
        <v>105</v>
      </c>
      <c r="B19" s="82"/>
      <c r="C19" s="83"/>
    </row>
    <row r="20" spans="1:3" s="32" customFormat="1" x14ac:dyDescent="0.2">
      <c r="A20" s="84" t="s">
        <v>107</v>
      </c>
      <c r="B20" s="82"/>
      <c r="C20" s="83"/>
    </row>
    <row r="21" spans="1:3" s="32" customFormat="1" ht="28.5" x14ac:dyDescent="0.2">
      <c r="A21" s="84" t="s">
        <v>109</v>
      </c>
      <c r="B21" s="82"/>
      <c r="C21" s="83"/>
    </row>
    <row r="22" spans="1:3" s="32" customFormat="1" x14ac:dyDescent="0.2">
      <c r="A22" s="84" t="s">
        <v>111</v>
      </c>
      <c r="B22" s="82"/>
      <c r="C22" s="83"/>
    </row>
    <row r="23" spans="1:3" s="32" customFormat="1" ht="28.5" x14ac:dyDescent="0.2">
      <c r="A23" s="84" t="s">
        <v>113</v>
      </c>
      <c r="B23" s="82"/>
      <c r="C23" s="83"/>
    </row>
    <row r="24" spans="1:3" s="32" customFormat="1" x14ac:dyDescent="0.2">
      <c r="A24" s="84" t="s">
        <v>115</v>
      </c>
      <c r="B24" s="82"/>
      <c r="C24" s="83"/>
    </row>
    <row r="25" spans="1:3" s="32" customFormat="1" x14ac:dyDescent="0.2">
      <c r="A25" s="185"/>
      <c r="B25" s="82"/>
      <c r="C25" s="83"/>
    </row>
    <row r="26" spans="1:3" s="32" customFormat="1" x14ac:dyDescent="0.2">
      <c r="A26" s="185" t="s">
        <v>1</v>
      </c>
      <c r="B26" s="82"/>
      <c r="C26" s="83"/>
    </row>
    <row r="27" spans="1:3" s="32" customFormat="1" ht="14.25" x14ac:dyDescent="0.2">
      <c r="A27" s="81" t="s">
        <v>80</v>
      </c>
      <c r="B27" s="85">
        <f>SUM(B28:B35)</f>
        <v>7000000</v>
      </c>
      <c r="C27" s="86">
        <f>SUM(C28:C35)</f>
        <v>0</v>
      </c>
    </row>
    <row r="28" spans="1:3" s="32" customFormat="1" x14ac:dyDescent="0.2">
      <c r="A28" s="84" t="s">
        <v>82</v>
      </c>
      <c r="B28" s="82"/>
      <c r="C28" s="83"/>
    </row>
    <row r="29" spans="1:3" s="32" customFormat="1" x14ac:dyDescent="0.2">
      <c r="A29" s="84" t="s">
        <v>84</v>
      </c>
      <c r="B29" s="82">
        <f>+'Saldos Ctas'!J27</f>
        <v>7000000</v>
      </c>
      <c r="C29" s="83"/>
    </row>
    <row r="30" spans="1:3" s="32" customFormat="1" ht="28.5" x14ac:dyDescent="0.2">
      <c r="A30" s="84" t="s">
        <v>86</v>
      </c>
      <c r="B30" s="82"/>
      <c r="C30" s="83"/>
    </row>
    <row r="31" spans="1:3" s="32" customFormat="1" x14ac:dyDescent="0.2">
      <c r="A31" s="84" t="s">
        <v>88</v>
      </c>
      <c r="B31" s="82"/>
      <c r="C31" s="83"/>
    </row>
    <row r="32" spans="1:3" s="32" customFormat="1" x14ac:dyDescent="0.2">
      <c r="A32" s="84" t="s">
        <v>90</v>
      </c>
      <c r="B32" s="82"/>
      <c r="C32" s="83"/>
    </row>
    <row r="33" spans="1:3" s="32" customFormat="1" ht="28.5" x14ac:dyDescent="0.2">
      <c r="A33" s="84" t="s">
        <v>92</v>
      </c>
      <c r="B33" s="82"/>
      <c r="C33" s="83"/>
    </row>
    <row r="34" spans="1:3" s="32" customFormat="1" x14ac:dyDescent="0.2">
      <c r="A34" s="84" t="s">
        <v>94</v>
      </c>
      <c r="B34" s="82"/>
      <c r="C34" s="83"/>
    </row>
    <row r="35" spans="1:3" s="32" customFormat="1" x14ac:dyDescent="0.2">
      <c r="A35" s="84" t="s">
        <v>95</v>
      </c>
      <c r="B35" s="82"/>
      <c r="C35" s="83"/>
    </row>
    <row r="36" spans="1:3" s="32" customFormat="1" x14ac:dyDescent="0.2">
      <c r="A36" s="185"/>
      <c r="B36" s="82"/>
      <c r="C36" s="83"/>
    </row>
    <row r="37" spans="1:3" s="32" customFormat="1" ht="14.25" x14ac:dyDescent="0.2">
      <c r="A37" s="81" t="s">
        <v>100</v>
      </c>
      <c r="B37" s="85">
        <f>SUM(B38:B43)</f>
        <v>0</v>
      </c>
      <c r="C37" s="86">
        <f>SUM(C38:C43)</f>
        <v>0</v>
      </c>
    </row>
    <row r="38" spans="1:3" s="32" customFormat="1" x14ac:dyDescent="0.2">
      <c r="A38" s="84" t="s">
        <v>102</v>
      </c>
      <c r="B38" s="82"/>
      <c r="C38" s="83"/>
    </row>
    <row r="39" spans="1:3" s="32" customFormat="1" x14ac:dyDescent="0.2">
      <c r="A39" s="84" t="s">
        <v>104</v>
      </c>
      <c r="B39" s="82"/>
      <c r="C39" s="83"/>
    </row>
    <row r="40" spans="1:3" s="32" customFormat="1" x14ac:dyDescent="0.2">
      <c r="A40" s="84" t="s">
        <v>106</v>
      </c>
      <c r="B40" s="82"/>
      <c r="C40" s="83"/>
    </row>
    <row r="41" spans="1:3" s="32" customFormat="1" x14ac:dyDescent="0.2">
      <c r="A41" s="84" t="s">
        <v>108</v>
      </c>
      <c r="B41" s="82"/>
      <c r="C41" s="83"/>
    </row>
    <row r="42" spans="1:3" s="32" customFormat="1" ht="28.5" x14ac:dyDescent="0.2">
      <c r="A42" s="84" t="s">
        <v>110</v>
      </c>
      <c r="B42" s="82"/>
      <c r="C42" s="83"/>
    </row>
    <row r="43" spans="1:3" s="32" customFormat="1" x14ac:dyDescent="0.2">
      <c r="A43" s="84" t="s">
        <v>112</v>
      </c>
      <c r="B43" s="82"/>
      <c r="C43" s="83"/>
    </row>
    <row r="44" spans="1:3" s="32" customFormat="1" x14ac:dyDescent="0.2">
      <c r="A44" s="185"/>
      <c r="B44" s="82"/>
      <c r="C44" s="83"/>
    </row>
    <row r="45" spans="1:3" s="32" customFormat="1" x14ac:dyDescent="0.2">
      <c r="A45" s="185" t="s">
        <v>183</v>
      </c>
      <c r="B45" s="82"/>
      <c r="C45" s="83"/>
    </row>
    <row r="46" spans="1:3" s="32" customFormat="1" ht="14.25" x14ac:dyDescent="0.2">
      <c r="A46" s="81" t="s">
        <v>120</v>
      </c>
      <c r="B46" s="85">
        <f>SUM(B47:B49)</f>
        <v>0</v>
      </c>
      <c r="C46" s="86">
        <f>SUM(C47:C49)</f>
        <v>0</v>
      </c>
    </row>
    <row r="47" spans="1:3" s="32" customFormat="1" x14ac:dyDescent="0.2">
      <c r="A47" s="84" t="s">
        <v>59</v>
      </c>
      <c r="B47" s="82"/>
      <c r="C47" s="83"/>
    </row>
    <row r="48" spans="1:3" s="32" customFormat="1" ht="14.25" x14ac:dyDescent="0.2">
      <c r="A48" s="84" t="s">
        <v>121</v>
      </c>
      <c r="B48" s="87"/>
      <c r="C48" s="88"/>
    </row>
    <row r="49" spans="1:8" s="32" customFormat="1" x14ac:dyDescent="0.2">
      <c r="A49" s="84" t="s">
        <v>122</v>
      </c>
      <c r="B49" s="82"/>
      <c r="C49" s="83"/>
    </row>
    <row r="50" spans="1:8" s="32" customFormat="1" x14ac:dyDescent="0.2">
      <c r="A50" s="185"/>
      <c r="B50" s="82"/>
      <c r="C50" s="83"/>
    </row>
    <row r="51" spans="1:8" s="32" customFormat="1" ht="14.25" x14ac:dyDescent="0.2">
      <c r="A51" s="81" t="s">
        <v>123</v>
      </c>
      <c r="B51" s="85">
        <f>SUM(B52:B56)</f>
        <v>541136.35999999987</v>
      </c>
      <c r="C51" s="86">
        <f>SUM(C52:C56)</f>
        <v>0</v>
      </c>
    </row>
    <row r="52" spans="1:8" s="32" customFormat="1" ht="14.25" x14ac:dyDescent="0.2">
      <c r="A52" s="84" t="s">
        <v>124</v>
      </c>
      <c r="B52" s="87">
        <f>+Actividades!G63</f>
        <v>541136.35999999987</v>
      </c>
      <c r="C52" s="88"/>
    </row>
    <row r="53" spans="1:8" s="32" customFormat="1" ht="14.25" x14ac:dyDescent="0.2">
      <c r="A53" s="84" t="s">
        <v>125</v>
      </c>
      <c r="B53" s="87"/>
      <c r="C53" s="88"/>
    </row>
    <row r="54" spans="1:8" s="32" customFormat="1" ht="14.25" x14ac:dyDescent="0.2">
      <c r="A54" s="84" t="s">
        <v>126</v>
      </c>
      <c r="B54" s="87"/>
      <c r="C54" s="88"/>
    </row>
    <row r="55" spans="1:8" s="32" customFormat="1" x14ac:dyDescent="0.2">
      <c r="A55" s="84" t="s">
        <v>127</v>
      </c>
      <c r="B55" s="82"/>
      <c r="C55" s="83"/>
    </row>
    <row r="56" spans="1:8" s="32" customFormat="1" ht="14.25" x14ac:dyDescent="0.2">
      <c r="A56" s="84" t="s">
        <v>128</v>
      </c>
      <c r="B56" s="87"/>
      <c r="C56" s="88"/>
    </row>
    <row r="57" spans="1:8" s="32" customFormat="1" x14ac:dyDescent="0.2">
      <c r="A57" s="185"/>
      <c r="B57" s="82"/>
      <c r="C57" s="83"/>
    </row>
    <row r="58" spans="1:8" s="32" customFormat="1" ht="28.5" x14ac:dyDescent="0.2">
      <c r="A58" s="81" t="s">
        <v>129</v>
      </c>
      <c r="B58" s="85">
        <f>SUM(B59:B60)</f>
        <v>0</v>
      </c>
      <c r="C58" s="86">
        <f>SUM(C59:C60)</f>
        <v>0</v>
      </c>
    </row>
    <row r="59" spans="1:8" s="32" customFormat="1" ht="14.25" x14ac:dyDescent="0.2">
      <c r="A59" s="84" t="s">
        <v>130</v>
      </c>
      <c r="B59" s="87"/>
      <c r="C59" s="88"/>
    </row>
    <row r="60" spans="1:8" s="32" customFormat="1" ht="14.25" x14ac:dyDescent="0.2">
      <c r="A60" s="84" t="s">
        <v>131</v>
      </c>
      <c r="B60" s="87"/>
      <c r="C60" s="88"/>
    </row>
    <row r="61" spans="1:8" s="32" customFormat="1" ht="15.75" thickBot="1" x14ac:dyDescent="0.3">
      <c r="A61" s="77"/>
      <c r="B61" s="89">
        <f>+B58+B51+B46+B37+B27+B15+B6</f>
        <v>7541136.3599999994</v>
      </c>
      <c r="C61" s="90">
        <f>+C58+C51+C46+C37+C27+C15+C6</f>
        <v>7541136.3599999994</v>
      </c>
      <c r="E61" s="34"/>
      <c r="F61" s="34"/>
      <c r="G61" s="34"/>
      <c r="H61" s="34"/>
    </row>
    <row r="62" spans="1:8" s="32" customFormat="1" ht="14.25" x14ac:dyDescent="0.2"/>
    <row r="63" spans="1:8" s="32" customFormat="1" ht="14.25" x14ac:dyDescent="0.2"/>
    <row r="64" spans="1:8" s="32" customFormat="1" ht="30" customHeight="1" x14ac:dyDescent="0.2">
      <c r="A64" s="241" t="s">
        <v>311</v>
      </c>
      <c r="B64" s="241"/>
      <c r="C64" s="241"/>
    </row>
    <row r="65" spans="1:3" s="32" customFormat="1" ht="14.25" x14ac:dyDescent="0.2"/>
    <row r="66" spans="1:3" s="32" customFormat="1" ht="14.25" x14ac:dyDescent="0.2"/>
    <row r="67" spans="1:3" s="32" customFormat="1" ht="14.25" x14ac:dyDescent="0.2"/>
    <row r="68" spans="1:3" s="32" customFormat="1" ht="14.25" x14ac:dyDescent="0.2"/>
    <row r="69" spans="1:3" s="32" customFormat="1" ht="14.25" x14ac:dyDescent="0.2"/>
    <row r="70" spans="1:3" s="32" customFormat="1" ht="14.25" x14ac:dyDescent="0.2">
      <c r="A70" s="242" t="s">
        <v>309</v>
      </c>
      <c r="B70" s="242"/>
      <c r="C70" s="242"/>
    </row>
    <row r="71" spans="1:3" s="32" customFormat="1" ht="14.25" x14ac:dyDescent="0.2">
      <c r="A71" s="242" t="s">
        <v>310</v>
      </c>
      <c r="B71" s="242"/>
      <c r="C71" s="242"/>
    </row>
    <row r="72" spans="1:3" s="32" customFormat="1" ht="14.25" x14ac:dyDescent="0.2"/>
    <row r="73" spans="1:3" s="32" customFormat="1" ht="14.25" x14ac:dyDescent="0.2"/>
    <row r="74" spans="1:3" s="32" customFormat="1" ht="14.25" x14ac:dyDescent="0.2"/>
    <row r="75" spans="1:3" s="32" customFormat="1" ht="14.25" x14ac:dyDescent="0.2"/>
    <row r="76" spans="1:3" s="32" customFormat="1" ht="14.25" x14ac:dyDescent="0.2"/>
    <row r="77" spans="1:3" s="32" customFormat="1" ht="14.25" x14ac:dyDescent="0.2"/>
    <row r="78" spans="1:3" s="32" customFormat="1" ht="14.25" x14ac:dyDescent="0.2"/>
    <row r="79" spans="1:3" s="32" customFormat="1" ht="14.25" x14ac:dyDescent="0.2"/>
    <row r="80" spans="1:3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  <row r="196" s="32" customFormat="1" ht="14.25" x14ac:dyDescent="0.2"/>
    <row r="197" s="32" customFormat="1" ht="14.25" x14ac:dyDescent="0.2"/>
    <row r="198" s="32" customFormat="1" ht="14.25" x14ac:dyDescent="0.2"/>
    <row r="199" s="32" customFormat="1" ht="14.25" x14ac:dyDescent="0.2"/>
    <row r="200" s="32" customFormat="1" ht="14.25" x14ac:dyDescent="0.2"/>
    <row r="201" s="32" customFormat="1" ht="14.25" x14ac:dyDescent="0.2"/>
    <row r="202" s="32" customFormat="1" ht="14.25" x14ac:dyDescent="0.2"/>
    <row r="203" s="32" customFormat="1" ht="14.25" x14ac:dyDescent="0.2"/>
    <row r="204" s="32" customFormat="1" ht="14.25" x14ac:dyDescent="0.2"/>
    <row r="205" s="32" customFormat="1" ht="14.25" x14ac:dyDescent="0.2"/>
    <row r="206" s="32" customFormat="1" ht="14.25" x14ac:dyDescent="0.2"/>
    <row r="207" s="32" customFormat="1" ht="14.25" x14ac:dyDescent="0.2"/>
    <row r="208" s="32" customFormat="1" ht="14.25" x14ac:dyDescent="0.2"/>
    <row r="209" s="32" customFormat="1" ht="14.25" x14ac:dyDescent="0.2"/>
    <row r="210" s="32" customFormat="1" ht="14.25" x14ac:dyDescent="0.2"/>
    <row r="211" s="32" customFormat="1" ht="14.25" x14ac:dyDescent="0.2"/>
    <row r="212" s="32" customFormat="1" ht="14.25" x14ac:dyDescent="0.2"/>
    <row r="213" s="32" customFormat="1" ht="14.25" x14ac:dyDescent="0.2"/>
    <row r="214" s="32" customFormat="1" ht="14.25" x14ac:dyDescent="0.2"/>
    <row r="215" s="32" customFormat="1" ht="14.25" x14ac:dyDescent="0.2"/>
    <row r="216" s="32" customFormat="1" ht="14.25" x14ac:dyDescent="0.2"/>
    <row r="217" s="32" customFormat="1" ht="14.25" x14ac:dyDescent="0.2"/>
    <row r="218" s="32" customFormat="1" ht="14.25" x14ac:dyDescent="0.2"/>
    <row r="219" s="32" customFormat="1" ht="14.25" x14ac:dyDescent="0.2"/>
    <row r="220" s="32" customFormat="1" ht="14.25" x14ac:dyDescent="0.2"/>
    <row r="221" s="32" customFormat="1" ht="14.25" x14ac:dyDescent="0.2"/>
    <row r="222" s="32" customFormat="1" ht="14.25" x14ac:dyDescent="0.2"/>
    <row r="223" s="32" customFormat="1" ht="14.25" x14ac:dyDescent="0.2"/>
    <row r="224" s="32" customFormat="1" ht="14.25" x14ac:dyDescent="0.2"/>
    <row r="225" s="32" customFormat="1" ht="14.25" x14ac:dyDescent="0.2"/>
    <row r="226" s="32" customFormat="1" ht="14.25" x14ac:dyDescent="0.2"/>
    <row r="227" s="32" customFormat="1" ht="14.25" x14ac:dyDescent="0.2"/>
    <row r="228" s="32" customFormat="1" ht="14.25" x14ac:dyDescent="0.2"/>
    <row r="229" s="32" customFormat="1" ht="14.25" x14ac:dyDescent="0.2"/>
    <row r="230" s="32" customFormat="1" ht="14.25" x14ac:dyDescent="0.2"/>
    <row r="231" s="32" customFormat="1" ht="14.25" x14ac:dyDescent="0.2"/>
    <row r="232" s="32" customFormat="1" ht="14.25" x14ac:dyDescent="0.2"/>
    <row r="233" s="32" customFormat="1" ht="14.25" x14ac:dyDescent="0.2"/>
    <row r="234" s="32" customFormat="1" ht="14.25" x14ac:dyDescent="0.2"/>
    <row r="235" s="32" customFormat="1" ht="14.25" x14ac:dyDescent="0.2"/>
    <row r="236" s="32" customFormat="1" ht="14.25" x14ac:dyDescent="0.2"/>
    <row r="237" s="32" customFormat="1" ht="14.25" x14ac:dyDescent="0.2"/>
    <row r="238" s="32" customFormat="1" ht="14.25" x14ac:dyDescent="0.2"/>
    <row r="239" s="32" customFormat="1" ht="14.25" x14ac:dyDescent="0.2"/>
    <row r="240" s="32" customFormat="1" ht="14.25" x14ac:dyDescent="0.2"/>
    <row r="241" s="32" customFormat="1" ht="14.25" x14ac:dyDescent="0.2"/>
    <row r="242" s="32" customFormat="1" ht="14.25" x14ac:dyDescent="0.2"/>
    <row r="243" s="32" customFormat="1" ht="14.25" x14ac:dyDescent="0.2"/>
    <row r="244" s="32" customFormat="1" ht="14.25" x14ac:dyDescent="0.2"/>
    <row r="245" s="32" customFormat="1" ht="14.25" x14ac:dyDescent="0.2"/>
    <row r="246" s="32" customFormat="1" ht="14.25" x14ac:dyDescent="0.2"/>
    <row r="247" s="32" customFormat="1" ht="14.25" x14ac:dyDescent="0.2"/>
    <row r="248" s="32" customFormat="1" ht="14.25" x14ac:dyDescent="0.2"/>
    <row r="249" s="32" customFormat="1" ht="14.25" x14ac:dyDescent="0.2"/>
    <row r="250" s="32" customFormat="1" ht="14.25" x14ac:dyDescent="0.2"/>
    <row r="251" s="32" customFormat="1" ht="14.25" x14ac:dyDescent="0.2"/>
    <row r="252" s="32" customFormat="1" ht="14.25" x14ac:dyDescent="0.2"/>
    <row r="253" s="32" customFormat="1" ht="14.25" x14ac:dyDescent="0.2"/>
    <row r="254" s="32" customFormat="1" ht="14.25" x14ac:dyDescent="0.2"/>
    <row r="255" s="32" customFormat="1" ht="14.25" x14ac:dyDescent="0.2"/>
    <row r="256" s="32" customFormat="1" ht="14.25" x14ac:dyDescent="0.2"/>
    <row r="257" s="32" customFormat="1" ht="14.25" x14ac:dyDescent="0.2"/>
    <row r="258" s="32" customFormat="1" ht="14.25" x14ac:dyDescent="0.2"/>
    <row r="259" s="32" customFormat="1" ht="14.25" x14ac:dyDescent="0.2"/>
    <row r="260" s="32" customFormat="1" ht="14.25" x14ac:dyDescent="0.2"/>
    <row r="261" s="32" customFormat="1" ht="14.25" x14ac:dyDescent="0.2"/>
    <row r="262" s="32" customFormat="1" ht="14.25" x14ac:dyDescent="0.2"/>
    <row r="263" s="32" customFormat="1" ht="14.25" x14ac:dyDescent="0.2"/>
    <row r="264" s="32" customFormat="1" ht="14.25" x14ac:dyDescent="0.2"/>
    <row r="265" s="32" customFormat="1" ht="14.25" x14ac:dyDescent="0.2"/>
    <row r="266" s="32" customFormat="1" ht="14.25" x14ac:dyDescent="0.2"/>
    <row r="267" s="32" customFormat="1" ht="14.25" x14ac:dyDescent="0.2"/>
    <row r="268" s="32" customFormat="1" ht="14.25" x14ac:dyDescent="0.2"/>
    <row r="269" s="32" customFormat="1" ht="14.25" x14ac:dyDescent="0.2"/>
    <row r="270" s="32" customFormat="1" ht="14.25" x14ac:dyDescent="0.2"/>
    <row r="271" s="32" customFormat="1" ht="14.25" x14ac:dyDescent="0.2"/>
    <row r="272" s="32" customFormat="1" ht="14.25" x14ac:dyDescent="0.2"/>
    <row r="273" s="32" customFormat="1" ht="14.25" x14ac:dyDescent="0.2"/>
    <row r="274" s="32" customFormat="1" ht="14.25" x14ac:dyDescent="0.2"/>
    <row r="275" s="32" customFormat="1" ht="14.25" x14ac:dyDescent="0.2"/>
    <row r="276" s="32" customFormat="1" ht="14.25" x14ac:dyDescent="0.2"/>
    <row r="277" s="32" customFormat="1" ht="14.25" x14ac:dyDescent="0.2"/>
    <row r="278" s="32" customFormat="1" ht="14.25" x14ac:dyDescent="0.2"/>
    <row r="279" s="32" customFormat="1" ht="14.25" x14ac:dyDescent="0.2"/>
    <row r="280" s="32" customFormat="1" ht="14.25" x14ac:dyDescent="0.2"/>
    <row r="281" s="32" customFormat="1" ht="14.25" x14ac:dyDescent="0.2"/>
    <row r="282" s="32" customFormat="1" ht="14.25" x14ac:dyDescent="0.2"/>
    <row r="283" s="32" customFormat="1" ht="14.25" x14ac:dyDescent="0.2"/>
    <row r="284" s="32" customFormat="1" ht="14.25" x14ac:dyDescent="0.2"/>
    <row r="285" s="32" customFormat="1" ht="14.25" x14ac:dyDescent="0.2"/>
    <row r="286" s="32" customFormat="1" ht="14.25" x14ac:dyDescent="0.2"/>
    <row r="287" s="32" customFormat="1" ht="14.25" x14ac:dyDescent="0.2"/>
    <row r="288" s="32" customFormat="1" ht="14.25" x14ac:dyDescent="0.2"/>
    <row r="289" s="32" customFormat="1" ht="14.25" x14ac:dyDescent="0.2"/>
    <row r="290" s="32" customFormat="1" ht="14.25" x14ac:dyDescent="0.2"/>
    <row r="291" s="32" customFormat="1" ht="14.25" x14ac:dyDescent="0.2"/>
    <row r="292" s="32" customFormat="1" ht="14.25" x14ac:dyDescent="0.2"/>
    <row r="293" s="32" customFormat="1" ht="14.25" x14ac:dyDescent="0.2"/>
    <row r="294" s="32" customFormat="1" ht="14.25" x14ac:dyDescent="0.2"/>
    <row r="295" s="32" customFormat="1" ht="14.25" x14ac:dyDescent="0.2"/>
    <row r="296" s="32" customFormat="1" ht="14.25" x14ac:dyDescent="0.2"/>
    <row r="297" s="32" customFormat="1" ht="14.25" x14ac:dyDescent="0.2"/>
    <row r="298" s="32" customFormat="1" ht="14.25" x14ac:dyDescent="0.2"/>
    <row r="299" s="32" customFormat="1" ht="14.25" x14ac:dyDescent="0.2"/>
    <row r="300" s="32" customFormat="1" ht="14.25" x14ac:dyDescent="0.2"/>
    <row r="301" s="32" customFormat="1" ht="14.25" x14ac:dyDescent="0.2"/>
    <row r="302" s="32" customFormat="1" ht="14.25" x14ac:dyDescent="0.2"/>
  </sheetData>
  <mergeCells count="6">
    <mergeCell ref="A71:C71"/>
    <mergeCell ref="A1:C1"/>
    <mergeCell ref="A3:C3"/>
    <mergeCell ref="A64:C64"/>
    <mergeCell ref="A2:C2"/>
    <mergeCell ref="A70:C70"/>
  </mergeCells>
  <pageMargins left="0.7" right="0.7" top="0.75" bottom="0.75" header="0.3" footer="0.3"/>
  <pageSetup scale="9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8"/>
  <sheetViews>
    <sheetView workbookViewId="0">
      <selection activeCell="H9" sqref="H9"/>
    </sheetView>
  </sheetViews>
  <sheetFormatPr baseColWidth="10" defaultColWidth="11.42578125" defaultRowHeight="15" x14ac:dyDescent="0.25"/>
  <cols>
    <col min="1" max="1" width="32.140625" customWidth="1"/>
    <col min="3" max="3" width="34.5703125" customWidth="1"/>
    <col min="4" max="4" width="11.85546875" bestFit="1" customWidth="1"/>
    <col min="5" max="5" width="11.5703125" bestFit="1" customWidth="1"/>
  </cols>
  <sheetData>
    <row r="1" spans="1:6" s="32" customFormat="1" x14ac:dyDescent="0.2">
      <c r="A1" s="294" t="s">
        <v>303</v>
      </c>
      <c r="B1" s="295"/>
      <c r="C1" s="295"/>
      <c r="D1" s="295"/>
      <c r="E1" s="296"/>
    </row>
    <row r="2" spans="1:6" s="32" customFormat="1" x14ac:dyDescent="0.2">
      <c r="A2" s="276" t="s">
        <v>184</v>
      </c>
      <c r="B2" s="277"/>
      <c r="C2" s="277"/>
      <c r="D2" s="277"/>
      <c r="E2" s="278"/>
    </row>
    <row r="3" spans="1:6" s="32" customFormat="1" ht="15.75" thickBot="1" x14ac:dyDescent="0.25">
      <c r="A3" s="297" t="s">
        <v>315</v>
      </c>
      <c r="B3" s="298"/>
      <c r="C3" s="298"/>
      <c r="D3" s="298"/>
      <c r="E3" s="299"/>
    </row>
    <row r="4" spans="1:6" s="32" customFormat="1" ht="15.75" thickBot="1" x14ac:dyDescent="0.25">
      <c r="A4" s="300" t="s">
        <v>174</v>
      </c>
      <c r="B4" s="301"/>
      <c r="C4" s="301"/>
      <c r="D4" s="210">
        <v>43830</v>
      </c>
      <c r="E4" s="183">
        <v>2018</v>
      </c>
    </row>
    <row r="5" spans="1:6" s="32" customFormat="1" ht="14.25" x14ac:dyDescent="0.2">
      <c r="A5" s="302"/>
      <c r="B5" s="303"/>
      <c r="C5" s="303"/>
      <c r="D5" s="303"/>
      <c r="E5" s="304"/>
    </row>
    <row r="6" spans="1:6" s="32" customFormat="1" x14ac:dyDescent="0.2">
      <c r="A6" s="293" t="s">
        <v>185</v>
      </c>
      <c r="B6" s="292"/>
      <c r="C6" s="292"/>
      <c r="D6" s="181"/>
      <c r="E6" s="211"/>
      <c r="F6" s="91"/>
    </row>
    <row r="7" spans="1:6" s="32" customFormat="1" x14ac:dyDescent="0.2">
      <c r="A7" s="180"/>
      <c r="B7" s="292" t="s">
        <v>181</v>
      </c>
      <c r="C7" s="292"/>
      <c r="D7" s="212">
        <f>SUM(D8:D17)</f>
        <v>676327.42999999993</v>
      </c>
      <c r="E7" s="213">
        <f>SUM(E8:E17)</f>
        <v>0</v>
      </c>
      <c r="F7" s="91"/>
    </row>
    <row r="8" spans="1:6" s="32" customFormat="1" x14ac:dyDescent="0.2">
      <c r="A8" s="180"/>
      <c r="B8" s="182"/>
      <c r="C8" s="214" t="s">
        <v>25</v>
      </c>
      <c r="D8" s="215"/>
      <c r="E8" s="211"/>
      <c r="F8" s="91"/>
    </row>
    <row r="9" spans="1:6" s="32" customFormat="1" ht="28.5" x14ac:dyDescent="0.2">
      <c r="A9" s="180"/>
      <c r="B9" s="182"/>
      <c r="C9" s="214" t="s">
        <v>26</v>
      </c>
      <c r="D9" s="215"/>
      <c r="E9" s="211"/>
      <c r="F9" s="91"/>
    </row>
    <row r="10" spans="1:6" s="32" customFormat="1" ht="14.25" x14ac:dyDescent="0.2">
      <c r="A10" s="180"/>
      <c r="B10" s="181"/>
      <c r="C10" s="214" t="s">
        <v>186</v>
      </c>
      <c r="D10" s="215"/>
      <c r="E10" s="211"/>
      <c r="F10" s="91"/>
    </row>
    <row r="11" spans="1:6" s="32" customFormat="1" ht="14.25" x14ac:dyDescent="0.2">
      <c r="A11" s="180"/>
      <c r="B11" s="181"/>
      <c r="C11" s="214" t="s">
        <v>28</v>
      </c>
      <c r="D11" s="215"/>
      <c r="E11" s="211"/>
      <c r="F11" s="91"/>
    </row>
    <row r="12" spans="1:6" s="32" customFormat="1" ht="14.25" x14ac:dyDescent="0.2">
      <c r="A12" s="180"/>
      <c r="B12" s="181"/>
      <c r="C12" s="216" t="s">
        <v>29</v>
      </c>
      <c r="D12" s="75"/>
      <c r="E12" s="211"/>
      <c r="F12" s="91"/>
    </row>
    <row r="13" spans="1:6" s="32" customFormat="1" ht="14.25" x14ac:dyDescent="0.2">
      <c r="A13" s="180"/>
      <c r="B13" s="181"/>
      <c r="C13" s="216" t="s">
        <v>30</v>
      </c>
      <c r="D13" s="215"/>
      <c r="E13" s="211"/>
      <c r="F13" s="91"/>
    </row>
    <row r="14" spans="1:6" s="32" customFormat="1" ht="28.5" x14ac:dyDescent="0.2">
      <c r="A14" s="180"/>
      <c r="B14" s="181"/>
      <c r="C14" s="216" t="s">
        <v>31</v>
      </c>
      <c r="D14" s="215"/>
      <c r="E14" s="211"/>
      <c r="F14" s="91"/>
    </row>
    <row r="15" spans="1:6" s="32" customFormat="1" ht="57" x14ac:dyDescent="0.2">
      <c r="A15" s="180"/>
      <c r="B15" s="181"/>
      <c r="C15" s="214" t="s">
        <v>33</v>
      </c>
      <c r="D15" s="215"/>
      <c r="E15" s="211"/>
      <c r="F15" s="91"/>
    </row>
    <row r="16" spans="1:6" s="32" customFormat="1" ht="42.75" x14ac:dyDescent="0.2">
      <c r="A16" s="180"/>
      <c r="B16" s="181"/>
      <c r="C16" s="214" t="s">
        <v>34</v>
      </c>
      <c r="D16" s="215"/>
      <c r="E16" s="211"/>
      <c r="F16" s="91"/>
    </row>
    <row r="17" spans="1:6" s="32" customFormat="1" ht="14.25" x14ac:dyDescent="0.2">
      <c r="A17" s="180"/>
      <c r="B17" s="181"/>
      <c r="C17" s="214" t="s">
        <v>187</v>
      </c>
      <c r="D17" s="217">
        <f>+'Saldos Ctas'!C50</f>
        <v>676327.42999999993</v>
      </c>
      <c r="E17" s="211"/>
      <c r="F17" s="91"/>
    </row>
    <row r="18" spans="1:6" s="32" customFormat="1" x14ac:dyDescent="0.2">
      <c r="A18" s="180"/>
      <c r="B18" s="292" t="s">
        <v>182</v>
      </c>
      <c r="C18" s="292"/>
      <c r="D18" s="212">
        <f>SUM(D19:D34)</f>
        <v>135191.07</v>
      </c>
      <c r="E18" s="213">
        <f>SUM(E19:E34)</f>
        <v>0</v>
      </c>
      <c r="F18" s="91"/>
    </row>
    <row r="19" spans="1:6" s="32" customFormat="1" x14ac:dyDescent="0.2">
      <c r="A19" s="180"/>
      <c r="B19" s="182"/>
      <c r="C19" s="214" t="s">
        <v>44</v>
      </c>
      <c r="D19" s="217">
        <f>+'Saldos Ctas'!F50</f>
        <v>135191.07</v>
      </c>
      <c r="E19" s="211"/>
      <c r="F19" s="91"/>
    </row>
    <row r="20" spans="1:6" s="32" customFormat="1" x14ac:dyDescent="0.2">
      <c r="A20" s="180"/>
      <c r="B20" s="182"/>
      <c r="C20" s="214" t="s">
        <v>45</v>
      </c>
      <c r="D20" s="215"/>
      <c r="E20" s="211"/>
      <c r="F20" s="91"/>
    </row>
    <row r="21" spans="1:6" s="32" customFormat="1" x14ac:dyDescent="0.2">
      <c r="A21" s="180"/>
      <c r="B21" s="182"/>
      <c r="C21" s="214" t="s">
        <v>46</v>
      </c>
      <c r="D21" s="215"/>
      <c r="E21" s="211"/>
      <c r="F21" s="91"/>
    </row>
    <row r="22" spans="1:6" s="32" customFormat="1" ht="28.5" x14ac:dyDescent="0.2">
      <c r="A22" s="180"/>
      <c r="B22" s="182"/>
      <c r="C22" s="214" t="s">
        <v>48</v>
      </c>
      <c r="D22" s="215"/>
      <c r="E22" s="211"/>
      <c r="F22" s="91"/>
    </row>
    <row r="23" spans="1:6" s="32" customFormat="1" ht="28.5" x14ac:dyDescent="0.2">
      <c r="A23" s="180"/>
      <c r="B23" s="182"/>
      <c r="C23" s="214" t="s">
        <v>188</v>
      </c>
      <c r="D23" s="215"/>
      <c r="E23" s="211"/>
      <c r="F23" s="91"/>
    </row>
    <row r="24" spans="1:6" s="32" customFormat="1" x14ac:dyDescent="0.2">
      <c r="A24" s="180"/>
      <c r="B24" s="182"/>
      <c r="C24" s="214" t="s">
        <v>189</v>
      </c>
      <c r="D24" s="215"/>
      <c r="E24" s="211"/>
      <c r="F24" s="91"/>
    </row>
    <row r="25" spans="1:6" s="32" customFormat="1" x14ac:dyDescent="0.2">
      <c r="A25" s="180"/>
      <c r="B25" s="182"/>
      <c r="C25" s="214" t="s">
        <v>51</v>
      </c>
      <c r="D25" s="215"/>
      <c r="E25" s="211"/>
      <c r="F25" s="91"/>
    </row>
    <row r="26" spans="1:6" s="32" customFormat="1" x14ac:dyDescent="0.2">
      <c r="A26" s="180"/>
      <c r="B26" s="182"/>
      <c r="C26" s="214" t="s">
        <v>52</v>
      </c>
      <c r="D26" s="215"/>
      <c r="E26" s="211"/>
      <c r="F26" s="91"/>
    </row>
    <row r="27" spans="1:6" s="32" customFormat="1" ht="28.5" x14ac:dyDescent="0.2">
      <c r="A27" s="180"/>
      <c r="B27" s="182"/>
      <c r="C27" s="214" t="s">
        <v>53</v>
      </c>
      <c r="D27" s="215"/>
      <c r="E27" s="211"/>
      <c r="F27" s="91"/>
    </row>
    <row r="28" spans="1:6" s="32" customFormat="1" ht="28.5" x14ac:dyDescent="0.2">
      <c r="A28" s="180"/>
      <c r="B28" s="182"/>
      <c r="C28" s="214" t="s">
        <v>54</v>
      </c>
      <c r="D28" s="215"/>
      <c r="E28" s="211"/>
      <c r="F28" s="91"/>
    </row>
    <row r="29" spans="1:6" s="32" customFormat="1" x14ac:dyDescent="0.2">
      <c r="A29" s="180"/>
      <c r="B29" s="182"/>
      <c r="C29" s="214" t="s">
        <v>55</v>
      </c>
      <c r="D29" s="215"/>
      <c r="E29" s="211"/>
      <c r="F29" s="91"/>
    </row>
    <row r="30" spans="1:6" s="32" customFormat="1" x14ac:dyDescent="0.2">
      <c r="A30" s="180"/>
      <c r="B30" s="182"/>
      <c r="C30" s="214" t="s">
        <v>56</v>
      </c>
      <c r="D30" s="215"/>
      <c r="E30" s="211"/>
      <c r="F30" s="91"/>
    </row>
    <row r="31" spans="1:6" s="32" customFormat="1" x14ac:dyDescent="0.2">
      <c r="A31" s="180"/>
      <c r="B31" s="182"/>
      <c r="C31" s="214" t="s">
        <v>190</v>
      </c>
      <c r="D31" s="215"/>
      <c r="E31" s="211"/>
      <c r="F31" s="91"/>
    </row>
    <row r="32" spans="1:6" s="32" customFormat="1" x14ac:dyDescent="0.2">
      <c r="A32" s="180"/>
      <c r="B32" s="182"/>
      <c r="C32" s="214" t="s">
        <v>59</v>
      </c>
      <c r="D32" s="215"/>
      <c r="E32" s="211"/>
      <c r="F32" s="91"/>
    </row>
    <row r="33" spans="1:6" s="32" customFormat="1" x14ac:dyDescent="0.2">
      <c r="A33" s="180"/>
      <c r="B33" s="182"/>
      <c r="C33" s="214" t="s">
        <v>60</v>
      </c>
      <c r="D33" s="215"/>
      <c r="E33" s="211"/>
      <c r="F33" s="91"/>
    </row>
    <row r="34" spans="1:6" s="32" customFormat="1" x14ac:dyDescent="0.2">
      <c r="A34" s="180"/>
      <c r="B34" s="182"/>
      <c r="C34" s="214" t="s">
        <v>191</v>
      </c>
      <c r="D34" s="215"/>
      <c r="E34" s="211"/>
      <c r="F34" s="91"/>
    </row>
    <row r="35" spans="1:6" s="32" customFormat="1" ht="14.25" x14ac:dyDescent="0.2">
      <c r="A35" s="285" t="s">
        <v>192</v>
      </c>
      <c r="B35" s="286"/>
      <c r="C35" s="286"/>
      <c r="D35" s="218">
        <f>+D17-D19</f>
        <v>541136.35999999987</v>
      </c>
      <c r="E35" s="219"/>
      <c r="F35" s="91"/>
    </row>
    <row r="36" spans="1:6" s="32" customFormat="1" ht="14.25" x14ac:dyDescent="0.2">
      <c r="A36" s="287"/>
      <c r="B36" s="288"/>
      <c r="C36" s="288"/>
      <c r="D36" s="288"/>
      <c r="E36" s="289"/>
      <c r="F36" s="91"/>
    </row>
    <row r="37" spans="1:6" s="32" customFormat="1" x14ac:dyDescent="0.2">
      <c r="A37" s="293" t="s">
        <v>193</v>
      </c>
      <c r="B37" s="292"/>
      <c r="C37" s="292"/>
      <c r="D37" s="181"/>
      <c r="E37" s="211"/>
      <c r="F37" s="91"/>
    </row>
    <row r="38" spans="1:6" s="32" customFormat="1" x14ac:dyDescent="0.2">
      <c r="A38" s="180"/>
      <c r="B38" s="292" t="s">
        <v>181</v>
      </c>
      <c r="C38" s="292"/>
      <c r="D38" s="220">
        <f>SUM(D39:D41)</f>
        <v>0</v>
      </c>
      <c r="E38" s="221">
        <f>SUM(E39:E41)</f>
        <v>0</v>
      </c>
      <c r="F38" s="91"/>
    </row>
    <row r="39" spans="1:6" s="32" customFormat="1" ht="28.5" x14ac:dyDescent="0.2">
      <c r="A39" s="180"/>
      <c r="B39" s="181"/>
      <c r="C39" s="181" t="s">
        <v>103</v>
      </c>
      <c r="D39" s="181"/>
      <c r="E39" s="211"/>
      <c r="F39" s="91"/>
    </row>
    <row r="40" spans="1:6" s="32" customFormat="1" ht="14.25" x14ac:dyDescent="0.2">
      <c r="A40" s="180"/>
      <c r="B40" s="181"/>
      <c r="C40" s="181" t="s">
        <v>105</v>
      </c>
      <c r="D40" s="181"/>
      <c r="E40" s="211"/>
      <c r="F40" s="91"/>
    </row>
    <row r="41" spans="1:6" s="32" customFormat="1" ht="14.25" x14ac:dyDescent="0.2">
      <c r="A41" s="180"/>
      <c r="B41" s="181"/>
      <c r="C41" s="181" t="s">
        <v>194</v>
      </c>
      <c r="D41" s="181"/>
      <c r="E41" s="211"/>
      <c r="F41" s="91"/>
    </row>
    <row r="42" spans="1:6" s="32" customFormat="1" x14ac:dyDescent="0.2">
      <c r="A42" s="180"/>
      <c r="B42" s="292" t="s">
        <v>182</v>
      </c>
      <c r="C42" s="292"/>
      <c r="D42" s="220">
        <f>SUM(D43:D45)</f>
        <v>0</v>
      </c>
      <c r="E42" s="221">
        <f>SUM(E43:E45)</f>
        <v>0</v>
      </c>
      <c r="F42" s="91"/>
    </row>
    <row r="43" spans="1:6" s="32" customFormat="1" ht="28.5" x14ac:dyDescent="0.2">
      <c r="A43" s="180"/>
      <c r="B43" s="181"/>
      <c r="C43" s="181" t="s">
        <v>103</v>
      </c>
      <c r="D43" s="181"/>
      <c r="E43" s="211"/>
      <c r="F43" s="91"/>
    </row>
    <row r="44" spans="1:6" s="32" customFormat="1" x14ac:dyDescent="0.2">
      <c r="A44" s="180"/>
      <c r="B44" s="182"/>
      <c r="C44" s="181" t="s">
        <v>105</v>
      </c>
      <c r="D44" s="181"/>
      <c r="E44" s="211"/>
      <c r="F44" s="91"/>
    </row>
    <row r="45" spans="1:6" s="32" customFormat="1" ht="14.25" x14ac:dyDescent="0.2">
      <c r="A45" s="180"/>
      <c r="B45" s="181"/>
      <c r="C45" s="181" t="s">
        <v>195</v>
      </c>
      <c r="D45" s="181"/>
      <c r="E45" s="211"/>
      <c r="F45" s="91"/>
    </row>
    <row r="46" spans="1:6" s="32" customFormat="1" ht="14.25" x14ac:dyDescent="0.2">
      <c r="A46" s="285" t="s">
        <v>196</v>
      </c>
      <c r="B46" s="286"/>
      <c r="C46" s="286"/>
      <c r="D46" s="222">
        <f>+D38-D42</f>
        <v>0</v>
      </c>
      <c r="E46" s="223">
        <f>+E38-E42</f>
        <v>0</v>
      </c>
      <c r="F46" s="91"/>
    </row>
    <row r="47" spans="1:6" s="32" customFormat="1" ht="14.25" x14ac:dyDescent="0.2">
      <c r="A47" s="287"/>
      <c r="B47" s="288"/>
      <c r="C47" s="288"/>
      <c r="D47" s="288"/>
      <c r="E47" s="289"/>
      <c r="F47" s="91"/>
    </row>
    <row r="48" spans="1:6" s="32" customFormat="1" x14ac:dyDescent="0.2">
      <c r="A48" s="293" t="s">
        <v>197</v>
      </c>
      <c r="B48" s="292"/>
      <c r="C48" s="292"/>
      <c r="D48" s="181"/>
      <c r="E48" s="211"/>
      <c r="F48" s="91"/>
    </row>
    <row r="49" spans="1:6" s="32" customFormat="1" x14ac:dyDescent="0.2">
      <c r="A49" s="180"/>
      <c r="B49" s="292" t="s">
        <v>181</v>
      </c>
      <c r="C49" s="292"/>
      <c r="D49" s="220">
        <f>SUM(D50:D52)</f>
        <v>0</v>
      </c>
      <c r="E49" s="221">
        <f>SUM(E50:E52)</f>
        <v>0</v>
      </c>
      <c r="F49" s="91"/>
    </row>
    <row r="50" spans="1:6" s="32" customFormat="1" ht="14.25" x14ac:dyDescent="0.2">
      <c r="A50" s="180"/>
      <c r="B50" s="181"/>
      <c r="C50" s="181" t="s">
        <v>198</v>
      </c>
      <c r="D50" s="181"/>
      <c r="E50" s="211"/>
      <c r="F50" s="91"/>
    </row>
    <row r="51" spans="1:6" s="32" customFormat="1" x14ac:dyDescent="0.2">
      <c r="A51" s="180"/>
      <c r="B51" s="182"/>
      <c r="C51" s="181" t="s">
        <v>199</v>
      </c>
      <c r="D51" s="181"/>
      <c r="E51" s="211"/>
      <c r="F51" s="91"/>
    </row>
    <row r="52" spans="1:6" s="32" customFormat="1" x14ac:dyDescent="0.2">
      <c r="A52" s="180"/>
      <c r="B52" s="182"/>
      <c r="C52" s="181" t="s">
        <v>200</v>
      </c>
      <c r="D52" s="181"/>
      <c r="E52" s="211"/>
      <c r="F52" s="91"/>
    </row>
    <row r="53" spans="1:6" s="32" customFormat="1" x14ac:dyDescent="0.2">
      <c r="A53" s="180"/>
      <c r="B53" s="182"/>
      <c r="C53" s="181" t="s">
        <v>201</v>
      </c>
      <c r="D53" s="181"/>
      <c r="E53" s="211"/>
      <c r="F53" s="91"/>
    </row>
    <row r="54" spans="1:6" s="32" customFormat="1" x14ac:dyDescent="0.2">
      <c r="A54" s="180"/>
      <c r="B54" s="292" t="s">
        <v>182</v>
      </c>
      <c r="C54" s="292"/>
      <c r="D54" s="220">
        <f>SUM(D55:D57)</f>
        <v>0</v>
      </c>
      <c r="E54" s="221">
        <f>SUM(E55:E57)</f>
        <v>0</v>
      </c>
      <c r="F54" s="91"/>
    </row>
    <row r="55" spans="1:6" s="32" customFormat="1" ht="14.25" x14ac:dyDescent="0.2">
      <c r="A55" s="180"/>
      <c r="B55" s="181"/>
      <c r="C55" s="181" t="s">
        <v>202</v>
      </c>
      <c r="D55" s="181"/>
      <c r="E55" s="211"/>
      <c r="F55" s="91"/>
    </row>
    <row r="56" spans="1:6" s="32" customFormat="1" x14ac:dyDescent="0.2">
      <c r="A56" s="180"/>
      <c r="B56" s="182"/>
      <c r="C56" s="181" t="s">
        <v>199</v>
      </c>
      <c r="D56" s="181"/>
      <c r="E56" s="211"/>
      <c r="F56" s="91"/>
    </row>
    <row r="57" spans="1:6" s="32" customFormat="1" x14ac:dyDescent="0.2">
      <c r="A57" s="180"/>
      <c r="B57" s="182"/>
      <c r="C57" s="181" t="s">
        <v>200</v>
      </c>
      <c r="D57" s="181"/>
      <c r="E57" s="211"/>
      <c r="F57" s="91"/>
    </row>
    <row r="58" spans="1:6" s="32" customFormat="1" ht="28.5" x14ac:dyDescent="0.2">
      <c r="A58" s="180"/>
      <c r="B58" s="182"/>
      <c r="C58" s="181" t="s">
        <v>203</v>
      </c>
      <c r="D58" s="181"/>
      <c r="E58" s="211"/>
      <c r="F58" s="91"/>
    </row>
    <row r="59" spans="1:6" s="32" customFormat="1" ht="14.25" x14ac:dyDescent="0.2">
      <c r="A59" s="285" t="s">
        <v>204</v>
      </c>
      <c r="B59" s="286"/>
      <c r="C59" s="286"/>
      <c r="D59" s="222">
        <f>+D49-D54</f>
        <v>0</v>
      </c>
      <c r="E59" s="223">
        <f>+E49-E54</f>
        <v>0</v>
      </c>
      <c r="F59" s="91"/>
    </row>
    <row r="60" spans="1:6" s="32" customFormat="1" ht="14.25" x14ac:dyDescent="0.2">
      <c r="A60" s="287"/>
      <c r="B60" s="288"/>
      <c r="C60" s="288"/>
      <c r="D60" s="288"/>
      <c r="E60" s="289"/>
      <c r="F60" s="91"/>
    </row>
    <row r="61" spans="1:6" s="32" customFormat="1" ht="14.25" x14ac:dyDescent="0.2">
      <c r="A61" s="290" t="s">
        <v>205</v>
      </c>
      <c r="B61" s="291"/>
      <c r="C61" s="291"/>
      <c r="D61" s="224">
        <f>+D35</f>
        <v>541136.35999999987</v>
      </c>
      <c r="E61" s="225">
        <f>+E35</f>
        <v>0</v>
      </c>
      <c r="F61" s="91"/>
    </row>
    <row r="62" spans="1:6" s="32" customFormat="1" ht="14.25" x14ac:dyDescent="0.2">
      <c r="A62" s="287"/>
      <c r="B62" s="288"/>
      <c r="C62" s="288"/>
      <c r="D62" s="288"/>
      <c r="E62" s="289"/>
      <c r="F62" s="91"/>
    </row>
    <row r="63" spans="1:6" s="32" customFormat="1" x14ac:dyDescent="0.2">
      <c r="A63" s="285" t="s">
        <v>206</v>
      </c>
      <c r="B63" s="286"/>
      <c r="C63" s="286"/>
      <c r="D63" s="220">
        <v>0</v>
      </c>
      <c r="E63" s="221">
        <v>0</v>
      </c>
      <c r="F63" s="91"/>
    </row>
    <row r="64" spans="1:6" s="32" customFormat="1" ht="14.25" x14ac:dyDescent="0.2">
      <c r="A64" s="290" t="s">
        <v>207</v>
      </c>
      <c r="B64" s="291"/>
      <c r="C64" s="291"/>
      <c r="D64" s="222">
        <f>+D61</f>
        <v>541136.35999999987</v>
      </c>
      <c r="E64" s="223">
        <f>+E61</f>
        <v>0</v>
      </c>
      <c r="F64" s="91"/>
    </row>
    <row r="65" spans="1:5" s="32" customFormat="1" thickBot="1" x14ac:dyDescent="0.25">
      <c r="A65" s="282"/>
      <c r="B65" s="283"/>
      <c r="C65" s="283"/>
      <c r="D65" s="283"/>
      <c r="E65" s="284"/>
    </row>
    <row r="66" spans="1:5" s="32" customFormat="1" ht="14.25" x14ac:dyDescent="0.2"/>
    <row r="67" spans="1:5" s="32" customFormat="1" ht="14.25" x14ac:dyDescent="0.2"/>
    <row r="68" spans="1:5" s="32" customFormat="1" ht="33.75" customHeight="1" x14ac:dyDescent="0.2">
      <c r="A68" s="241" t="s">
        <v>311</v>
      </c>
      <c r="B68" s="241"/>
      <c r="C68" s="241"/>
      <c r="D68" s="241"/>
      <c r="E68" s="241"/>
    </row>
    <row r="69" spans="1:5" s="32" customFormat="1" ht="14.25" x14ac:dyDescent="0.2"/>
    <row r="70" spans="1:5" s="32" customFormat="1" ht="14.25" x14ac:dyDescent="0.2"/>
    <row r="71" spans="1:5" s="32" customFormat="1" ht="14.25" x14ac:dyDescent="0.2"/>
    <row r="72" spans="1:5" s="32" customFormat="1" ht="14.25" x14ac:dyDescent="0.2"/>
    <row r="73" spans="1:5" s="32" customFormat="1" ht="14.25" x14ac:dyDescent="0.2"/>
    <row r="74" spans="1:5" s="32" customFormat="1" ht="14.25" x14ac:dyDescent="0.2">
      <c r="A74" s="242" t="s">
        <v>309</v>
      </c>
      <c r="B74" s="242"/>
      <c r="C74" s="242"/>
      <c r="D74" s="242"/>
      <c r="E74" s="242"/>
    </row>
    <row r="75" spans="1:5" s="32" customFormat="1" ht="14.25" x14ac:dyDescent="0.2">
      <c r="A75" s="242" t="s">
        <v>310</v>
      </c>
      <c r="B75" s="242"/>
      <c r="C75" s="242"/>
      <c r="D75" s="242"/>
      <c r="E75" s="242"/>
    </row>
    <row r="76" spans="1:5" s="32" customFormat="1" ht="14.25" x14ac:dyDescent="0.2"/>
    <row r="77" spans="1:5" s="32" customFormat="1" ht="14.25" x14ac:dyDescent="0.2"/>
    <row r="78" spans="1:5" s="32" customFormat="1" ht="14.25" x14ac:dyDescent="0.2"/>
    <row r="79" spans="1:5" s="32" customFormat="1" ht="14.25" x14ac:dyDescent="0.2"/>
    <row r="80" spans="1:5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</sheetData>
  <mergeCells count="28">
    <mergeCell ref="A74:E74"/>
    <mergeCell ref="A75:E75"/>
    <mergeCell ref="A68:E68"/>
    <mergeCell ref="A6:C6"/>
    <mergeCell ref="A1:E1"/>
    <mergeCell ref="A2:E2"/>
    <mergeCell ref="A3:E3"/>
    <mergeCell ref="A4:C4"/>
    <mergeCell ref="A5:E5"/>
    <mergeCell ref="B54:C54"/>
    <mergeCell ref="B7:C7"/>
    <mergeCell ref="B18:C18"/>
    <mergeCell ref="A35:C35"/>
    <mergeCell ref="A36:E36"/>
    <mergeCell ref="A37:C37"/>
    <mergeCell ref="B38:C38"/>
    <mergeCell ref="B42:C42"/>
    <mergeCell ref="A46:C46"/>
    <mergeCell ref="A47:E47"/>
    <mergeCell ref="A48:C48"/>
    <mergeCell ref="B49:C49"/>
    <mergeCell ref="A65:E65"/>
    <mergeCell ref="A59:C59"/>
    <mergeCell ref="A60:E60"/>
    <mergeCell ref="A61:C61"/>
    <mergeCell ref="A62:E62"/>
    <mergeCell ref="A63:C63"/>
    <mergeCell ref="A64:C64"/>
  </mergeCells>
  <pageMargins left="0.7" right="0.7" top="0.75" bottom="0.75" header="0.3" footer="0.3"/>
  <pageSetup scale="8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5"/>
  <sheetViews>
    <sheetView topLeftCell="A22" workbookViewId="0">
      <selection activeCell="A3" sqref="A3:G3"/>
    </sheetView>
  </sheetViews>
  <sheetFormatPr baseColWidth="10" defaultColWidth="11.42578125" defaultRowHeight="15" x14ac:dyDescent="0.25"/>
  <cols>
    <col min="2" max="2" width="39" customWidth="1"/>
    <col min="3" max="3" width="11.5703125" bestFit="1" customWidth="1"/>
    <col min="4" max="4" width="14.140625" bestFit="1" customWidth="1"/>
    <col min="5" max="5" width="13" bestFit="1" customWidth="1"/>
    <col min="6" max="7" width="14.140625" bestFit="1" customWidth="1"/>
  </cols>
  <sheetData>
    <row r="1" spans="1:7" s="32" customFormat="1" x14ac:dyDescent="0.2">
      <c r="A1" s="256" t="s">
        <v>303</v>
      </c>
      <c r="B1" s="257"/>
      <c r="C1" s="257"/>
      <c r="D1" s="257"/>
      <c r="E1" s="257"/>
      <c r="F1" s="257"/>
      <c r="G1" s="258"/>
    </row>
    <row r="2" spans="1:7" s="32" customFormat="1" x14ac:dyDescent="0.2">
      <c r="A2" s="259" t="s">
        <v>208</v>
      </c>
      <c r="B2" s="260"/>
      <c r="C2" s="260"/>
      <c r="D2" s="260"/>
      <c r="E2" s="260"/>
      <c r="F2" s="260"/>
      <c r="G2" s="261"/>
    </row>
    <row r="3" spans="1:7" s="32" customFormat="1" ht="15.75" thickBot="1" x14ac:dyDescent="0.25">
      <c r="A3" s="262" t="str">
        <f>+'Analitico Ingresos'!A3:I3</f>
        <v>Del 1 de Enero al 31 de Diciembre de 2019</v>
      </c>
      <c r="B3" s="263"/>
      <c r="C3" s="263"/>
      <c r="D3" s="263"/>
      <c r="E3" s="263"/>
      <c r="F3" s="263"/>
      <c r="G3" s="264"/>
    </row>
    <row r="4" spans="1:7" s="32" customFormat="1" ht="30" x14ac:dyDescent="0.2">
      <c r="A4" s="279" t="s">
        <v>174</v>
      </c>
      <c r="B4" s="281"/>
      <c r="C4" s="305" t="s">
        <v>209</v>
      </c>
      <c r="D4" s="305" t="s">
        <v>210</v>
      </c>
      <c r="E4" s="305" t="s">
        <v>211</v>
      </c>
      <c r="F4" s="176" t="s">
        <v>212</v>
      </c>
      <c r="G4" s="176" t="s">
        <v>213</v>
      </c>
    </row>
    <row r="5" spans="1:7" s="32" customFormat="1" ht="15.75" thickBot="1" x14ac:dyDescent="0.25">
      <c r="A5" s="262"/>
      <c r="B5" s="264"/>
      <c r="C5" s="306"/>
      <c r="D5" s="306"/>
      <c r="E5" s="306"/>
      <c r="F5" s="177" t="s">
        <v>214</v>
      </c>
      <c r="G5" s="177" t="s">
        <v>215</v>
      </c>
    </row>
    <row r="6" spans="1:7" s="32" customFormat="1" x14ac:dyDescent="0.2">
      <c r="A6" s="307"/>
      <c r="B6" s="308"/>
      <c r="C6" s="94"/>
      <c r="D6" s="94"/>
      <c r="E6" s="94"/>
      <c r="F6" s="94"/>
      <c r="G6" s="94"/>
    </row>
    <row r="7" spans="1:7" s="32" customFormat="1" x14ac:dyDescent="0.2">
      <c r="A7" s="309" t="s">
        <v>2</v>
      </c>
      <c r="B7" s="310"/>
      <c r="C7" s="94"/>
      <c r="D7" s="94"/>
      <c r="E7" s="94"/>
      <c r="F7" s="94"/>
      <c r="G7" s="94"/>
    </row>
    <row r="8" spans="1:7" s="32" customFormat="1" x14ac:dyDescent="0.2">
      <c r="A8" s="185"/>
      <c r="B8" s="95"/>
      <c r="C8" s="94"/>
      <c r="D8" s="94"/>
      <c r="E8" s="94"/>
      <c r="F8" s="94"/>
      <c r="G8" s="94"/>
    </row>
    <row r="9" spans="1:7" s="32" customFormat="1" x14ac:dyDescent="0.2">
      <c r="A9" s="185"/>
      <c r="B9" s="95" t="s">
        <v>79</v>
      </c>
      <c r="C9" s="83">
        <f>SUM(C10:C11)</f>
        <v>0</v>
      </c>
      <c r="D9" s="83">
        <f>SUM(D10:D11)</f>
        <v>13676327.43</v>
      </c>
      <c r="E9" s="83">
        <f>SUM(E10:E11)</f>
        <v>6135191.0700000003</v>
      </c>
      <c r="F9" s="83">
        <f>SUM(F10:F11)</f>
        <v>7541136.3599999994</v>
      </c>
      <c r="G9" s="83">
        <f>SUM(G10:G11)</f>
        <v>7541136.3599999994</v>
      </c>
    </row>
    <row r="10" spans="1:7" s="32" customFormat="1" ht="14.25" x14ac:dyDescent="0.2">
      <c r="A10" s="84"/>
      <c r="B10" s="94" t="s">
        <v>81</v>
      </c>
      <c r="C10" s="88">
        <v>0</v>
      </c>
      <c r="D10" s="88">
        <f>+'Saldos Ctas'!B26</f>
        <v>10676327.43</v>
      </c>
      <c r="E10" s="88">
        <f>+'Saldos Ctas'!C26</f>
        <v>3135191.07</v>
      </c>
      <c r="F10" s="88">
        <f>+C10+D10-E10</f>
        <v>7541136.3599999994</v>
      </c>
      <c r="G10" s="88">
        <f>+F10-C10</f>
        <v>7541136.3599999994</v>
      </c>
    </row>
    <row r="11" spans="1:7" s="32" customFormat="1" ht="28.5" x14ac:dyDescent="0.2">
      <c r="A11" s="84"/>
      <c r="B11" s="94" t="s">
        <v>83</v>
      </c>
      <c r="C11" s="88">
        <v>0</v>
      </c>
      <c r="D11" s="88">
        <f>+'Saldos Ctas'!F26</f>
        <v>3000000</v>
      </c>
      <c r="E11" s="88">
        <f>+'Saldos Ctas'!G26</f>
        <v>3000000</v>
      </c>
      <c r="F11" s="88">
        <f>+C11+D11-E11</f>
        <v>0</v>
      </c>
      <c r="G11" s="88">
        <f>+F11-C11</f>
        <v>0</v>
      </c>
    </row>
    <row r="12" spans="1:7" s="32" customFormat="1" ht="14.25" x14ac:dyDescent="0.2">
      <c r="A12" s="84"/>
      <c r="B12" s="94" t="s">
        <v>85</v>
      </c>
      <c r="C12" s="94"/>
      <c r="D12" s="94"/>
      <c r="E12" s="94"/>
      <c r="F12" s="94"/>
      <c r="G12" s="94"/>
    </row>
    <row r="13" spans="1:7" s="32" customFormat="1" ht="14.25" x14ac:dyDescent="0.2">
      <c r="A13" s="84"/>
      <c r="B13" s="94" t="s">
        <v>87</v>
      </c>
      <c r="C13" s="94"/>
      <c r="D13" s="94"/>
      <c r="E13" s="94"/>
      <c r="F13" s="94"/>
      <c r="G13" s="94"/>
    </row>
    <row r="14" spans="1:7" s="32" customFormat="1" ht="14.25" x14ac:dyDescent="0.2">
      <c r="A14" s="84"/>
      <c r="B14" s="94" t="s">
        <v>89</v>
      </c>
      <c r="C14" s="94"/>
      <c r="D14" s="94"/>
      <c r="E14" s="94"/>
      <c r="F14" s="94"/>
      <c r="G14" s="94"/>
    </row>
    <row r="15" spans="1:7" s="32" customFormat="1" ht="28.5" x14ac:dyDescent="0.2">
      <c r="A15" s="84"/>
      <c r="B15" s="94" t="s">
        <v>91</v>
      </c>
      <c r="C15" s="94"/>
      <c r="D15" s="94"/>
      <c r="E15" s="94"/>
      <c r="F15" s="94"/>
      <c r="G15" s="94"/>
    </row>
    <row r="16" spans="1:7" s="32" customFormat="1" ht="14.25" x14ac:dyDescent="0.2">
      <c r="A16" s="84"/>
      <c r="B16" s="94" t="s">
        <v>93</v>
      </c>
      <c r="C16" s="94"/>
      <c r="D16" s="94"/>
      <c r="E16" s="94"/>
      <c r="F16" s="94"/>
      <c r="G16" s="94"/>
    </row>
    <row r="17" spans="1:7" s="32" customFormat="1" x14ac:dyDescent="0.2">
      <c r="A17" s="185"/>
      <c r="B17" s="95"/>
      <c r="C17" s="94"/>
      <c r="D17" s="94"/>
      <c r="E17" s="94"/>
      <c r="F17" s="94"/>
      <c r="G17" s="94"/>
    </row>
    <row r="18" spans="1:7" s="32" customFormat="1" x14ac:dyDescent="0.2">
      <c r="A18" s="185"/>
      <c r="B18" s="95" t="s">
        <v>98</v>
      </c>
      <c r="C18" s="88">
        <f>SUM(C19:C27)</f>
        <v>0</v>
      </c>
      <c r="D18" s="88">
        <f t="shared" ref="D18:G18" si="0">SUM(D19:D27)</f>
        <v>0</v>
      </c>
      <c r="E18" s="88">
        <f t="shared" si="0"/>
        <v>0</v>
      </c>
      <c r="F18" s="88">
        <f t="shared" si="0"/>
        <v>0</v>
      </c>
      <c r="G18" s="88">
        <f t="shared" si="0"/>
        <v>0</v>
      </c>
    </row>
    <row r="19" spans="1:7" s="32" customFormat="1" ht="14.25" x14ac:dyDescent="0.2">
      <c r="A19" s="84"/>
      <c r="B19" s="94" t="s">
        <v>99</v>
      </c>
      <c r="C19" s="94"/>
      <c r="D19" s="94"/>
      <c r="E19" s="94"/>
      <c r="F19" s="94"/>
      <c r="G19" s="94"/>
    </row>
    <row r="20" spans="1:7" s="32" customFormat="1" ht="28.5" x14ac:dyDescent="0.2">
      <c r="A20" s="84"/>
      <c r="B20" s="94" t="s">
        <v>101</v>
      </c>
      <c r="C20" s="94"/>
      <c r="D20" s="94"/>
      <c r="E20" s="94"/>
      <c r="F20" s="94"/>
      <c r="G20" s="94"/>
    </row>
    <row r="21" spans="1:7" s="32" customFormat="1" ht="28.5" x14ac:dyDescent="0.2">
      <c r="A21" s="84"/>
      <c r="B21" s="94" t="s">
        <v>103</v>
      </c>
      <c r="C21" s="94"/>
      <c r="D21" s="94"/>
      <c r="E21" s="94"/>
      <c r="F21" s="94"/>
      <c r="G21" s="94"/>
    </row>
    <row r="22" spans="1:7" s="32" customFormat="1" ht="14.25" x14ac:dyDescent="0.2">
      <c r="A22" s="84"/>
      <c r="B22" s="94" t="s">
        <v>105</v>
      </c>
      <c r="C22" s="94"/>
      <c r="D22" s="94"/>
      <c r="E22" s="94"/>
      <c r="F22" s="94"/>
      <c r="G22" s="94"/>
    </row>
    <row r="23" spans="1:7" s="32" customFormat="1" ht="14.25" x14ac:dyDescent="0.2">
      <c r="A23" s="84"/>
      <c r="B23" s="94" t="s">
        <v>107</v>
      </c>
      <c r="C23" s="94"/>
      <c r="D23" s="94"/>
      <c r="E23" s="94"/>
      <c r="F23" s="94"/>
      <c r="G23" s="94"/>
    </row>
    <row r="24" spans="1:7" s="32" customFormat="1" ht="28.5" x14ac:dyDescent="0.2">
      <c r="A24" s="84"/>
      <c r="B24" s="94" t="s">
        <v>109</v>
      </c>
      <c r="C24" s="94"/>
      <c r="D24" s="94"/>
      <c r="E24" s="94"/>
      <c r="F24" s="94"/>
      <c r="G24" s="94"/>
    </row>
    <row r="25" spans="1:7" s="32" customFormat="1" ht="14.25" x14ac:dyDescent="0.2">
      <c r="A25" s="84"/>
      <c r="B25" s="94" t="s">
        <v>111</v>
      </c>
      <c r="C25" s="94"/>
      <c r="D25" s="94"/>
      <c r="E25" s="94"/>
      <c r="F25" s="94"/>
      <c r="G25" s="94"/>
    </row>
    <row r="26" spans="1:7" s="32" customFormat="1" ht="28.5" x14ac:dyDescent="0.2">
      <c r="A26" s="84"/>
      <c r="B26" s="94" t="s">
        <v>113</v>
      </c>
      <c r="C26" s="94"/>
      <c r="D26" s="94"/>
      <c r="E26" s="94"/>
      <c r="F26" s="94"/>
      <c r="G26" s="94"/>
    </row>
    <row r="27" spans="1:7" s="32" customFormat="1" ht="14.25" x14ac:dyDescent="0.2">
      <c r="A27" s="84"/>
      <c r="B27" s="94" t="s">
        <v>115</v>
      </c>
      <c r="C27" s="94"/>
      <c r="D27" s="94"/>
      <c r="E27" s="94"/>
      <c r="F27" s="94"/>
      <c r="G27" s="94"/>
    </row>
    <row r="28" spans="1:7" s="32" customFormat="1" thickBot="1" x14ac:dyDescent="0.25">
      <c r="A28" s="96"/>
      <c r="B28" s="97"/>
      <c r="C28" s="97"/>
      <c r="D28" s="97"/>
      <c r="E28" s="97"/>
      <c r="F28" s="97"/>
      <c r="G28" s="97"/>
    </row>
    <row r="29" spans="1:7" s="32" customFormat="1" ht="14.25" x14ac:dyDescent="0.2"/>
    <row r="30" spans="1:7" s="32" customFormat="1" ht="14.25" x14ac:dyDescent="0.2"/>
    <row r="31" spans="1:7" s="32" customFormat="1" ht="30.75" customHeight="1" x14ac:dyDescent="0.2">
      <c r="A31" s="241" t="s">
        <v>311</v>
      </c>
      <c r="B31" s="241"/>
      <c r="C31" s="241"/>
      <c r="D31" s="241"/>
      <c r="E31" s="241"/>
      <c r="F31" s="241"/>
      <c r="G31" s="241"/>
    </row>
    <row r="32" spans="1:7" s="32" customFormat="1" ht="14.25" x14ac:dyDescent="0.2"/>
    <row r="33" spans="1:7" s="32" customFormat="1" ht="14.25" x14ac:dyDescent="0.2"/>
    <row r="34" spans="1:7" s="32" customFormat="1" ht="14.25" x14ac:dyDescent="0.2"/>
    <row r="35" spans="1:7" s="32" customFormat="1" ht="14.25" x14ac:dyDescent="0.2"/>
    <row r="36" spans="1:7" s="32" customFormat="1" ht="14.25" x14ac:dyDescent="0.2"/>
    <row r="37" spans="1:7" s="32" customFormat="1" ht="14.25" x14ac:dyDescent="0.2">
      <c r="A37" s="242" t="s">
        <v>309</v>
      </c>
      <c r="B37" s="242"/>
      <c r="C37" s="242"/>
      <c r="D37" s="242"/>
      <c r="E37" s="242"/>
      <c r="F37" s="242"/>
      <c r="G37" s="242"/>
    </row>
    <row r="38" spans="1:7" s="32" customFormat="1" ht="14.25" x14ac:dyDescent="0.2">
      <c r="A38" s="242" t="s">
        <v>310</v>
      </c>
      <c r="B38" s="242"/>
      <c r="C38" s="242"/>
      <c r="D38" s="242"/>
      <c r="E38" s="242"/>
      <c r="F38" s="242"/>
      <c r="G38" s="242"/>
    </row>
    <row r="39" spans="1:7" s="32" customFormat="1" ht="14.25" x14ac:dyDescent="0.2"/>
    <row r="40" spans="1:7" s="32" customFormat="1" ht="14.25" x14ac:dyDescent="0.2"/>
    <row r="41" spans="1:7" s="32" customFormat="1" ht="14.25" x14ac:dyDescent="0.2"/>
    <row r="42" spans="1:7" s="32" customFormat="1" ht="14.25" x14ac:dyDescent="0.2"/>
    <row r="43" spans="1:7" s="32" customFormat="1" ht="14.25" x14ac:dyDescent="0.2"/>
    <row r="44" spans="1:7" s="32" customFormat="1" ht="14.25" x14ac:dyDescent="0.2"/>
    <row r="45" spans="1:7" s="32" customFormat="1" ht="14.25" x14ac:dyDescent="0.2"/>
    <row r="46" spans="1:7" s="32" customFormat="1" ht="14.25" x14ac:dyDescent="0.2"/>
    <row r="47" spans="1:7" s="32" customFormat="1" ht="14.25" x14ac:dyDescent="0.2"/>
    <row r="48" spans="1:7" s="32" customFormat="1" ht="14.25" x14ac:dyDescent="0.2"/>
    <row r="49" s="32" customFormat="1" ht="14.25" x14ac:dyDescent="0.2"/>
    <row r="50" s="32" customFormat="1" ht="14.25" x14ac:dyDescent="0.2"/>
    <row r="51" s="32" customFormat="1" ht="14.25" x14ac:dyDescent="0.2"/>
    <row r="52" s="32" customFormat="1" ht="14.25" x14ac:dyDescent="0.2"/>
    <row r="53" s="32" customFormat="1" ht="14.25" x14ac:dyDescent="0.2"/>
    <row r="54" s="32" customFormat="1" ht="14.25" x14ac:dyDescent="0.2"/>
    <row r="55" s="32" customFormat="1" ht="14.25" x14ac:dyDescent="0.2"/>
    <row r="56" s="32" customFormat="1" ht="14.25" x14ac:dyDescent="0.2"/>
    <row r="57" s="32" customFormat="1" ht="14.25" x14ac:dyDescent="0.2"/>
    <row r="58" s="32" customFormat="1" ht="14.25" x14ac:dyDescent="0.2"/>
    <row r="59" s="32" customFormat="1" ht="14.25" x14ac:dyDescent="0.2"/>
    <row r="60" s="32" customFormat="1" ht="14.25" x14ac:dyDescent="0.2"/>
    <row r="61" s="32" customFormat="1" ht="14.25" x14ac:dyDescent="0.2"/>
    <row r="62" s="32" customFormat="1" ht="14.25" x14ac:dyDescent="0.2"/>
    <row r="63" s="32" customFormat="1" ht="14.25" x14ac:dyDescent="0.2"/>
    <row r="64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  <row r="196" s="32" customFormat="1" ht="14.25" x14ac:dyDescent="0.2"/>
    <row r="197" s="32" customFormat="1" ht="14.25" x14ac:dyDescent="0.2"/>
    <row r="198" s="32" customFormat="1" ht="14.25" x14ac:dyDescent="0.2"/>
    <row r="199" s="32" customFormat="1" ht="14.25" x14ac:dyDescent="0.2"/>
    <row r="200" s="32" customFormat="1" ht="14.25" x14ac:dyDescent="0.2"/>
    <row r="201" s="32" customFormat="1" ht="14.25" x14ac:dyDescent="0.2"/>
    <row r="202" s="32" customFormat="1" ht="14.25" x14ac:dyDescent="0.2"/>
    <row r="203" s="32" customFormat="1" ht="14.25" x14ac:dyDescent="0.2"/>
    <row r="204" s="32" customFormat="1" ht="14.25" x14ac:dyDescent="0.2"/>
    <row r="205" s="32" customFormat="1" ht="14.25" x14ac:dyDescent="0.2"/>
    <row r="206" s="32" customFormat="1" ht="14.25" x14ac:dyDescent="0.2"/>
    <row r="207" s="32" customFormat="1" ht="14.25" x14ac:dyDescent="0.2"/>
    <row r="208" s="32" customFormat="1" ht="14.25" x14ac:dyDescent="0.2"/>
    <row r="209" s="32" customFormat="1" ht="14.25" x14ac:dyDescent="0.2"/>
    <row r="210" s="32" customFormat="1" ht="14.25" x14ac:dyDescent="0.2"/>
    <row r="211" s="32" customFormat="1" ht="14.25" x14ac:dyDescent="0.2"/>
    <row r="212" s="32" customFormat="1" ht="14.25" x14ac:dyDescent="0.2"/>
    <row r="213" s="32" customFormat="1" ht="14.25" x14ac:dyDescent="0.2"/>
    <row r="214" s="32" customFormat="1" ht="14.25" x14ac:dyDescent="0.2"/>
    <row r="215" s="32" customFormat="1" ht="14.25" x14ac:dyDescent="0.2"/>
    <row r="216" s="32" customFormat="1" ht="14.25" x14ac:dyDescent="0.2"/>
    <row r="217" s="32" customFormat="1" ht="14.25" x14ac:dyDescent="0.2"/>
    <row r="218" s="32" customFormat="1" ht="14.25" x14ac:dyDescent="0.2"/>
    <row r="219" s="32" customFormat="1" ht="14.25" x14ac:dyDescent="0.2"/>
    <row r="220" s="32" customFormat="1" ht="14.25" x14ac:dyDescent="0.2"/>
    <row r="221" s="32" customFormat="1" ht="14.25" x14ac:dyDescent="0.2"/>
    <row r="222" s="32" customFormat="1" ht="14.25" x14ac:dyDescent="0.2"/>
    <row r="223" s="32" customFormat="1" ht="14.25" x14ac:dyDescent="0.2"/>
    <row r="224" s="32" customFormat="1" ht="14.25" x14ac:dyDescent="0.2"/>
    <row r="225" s="32" customFormat="1" ht="14.25" x14ac:dyDescent="0.2"/>
    <row r="226" s="32" customFormat="1" ht="14.25" x14ac:dyDescent="0.2"/>
    <row r="227" s="32" customFormat="1" ht="14.25" x14ac:dyDescent="0.2"/>
    <row r="228" s="32" customFormat="1" ht="14.25" x14ac:dyDescent="0.2"/>
    <row r="229" s="32" customFormat="1" ht="14.25" x14ac:dyDescent="0.2"/>
    <row r="230" s="32" customFormat="1" ht="14.25" x14ac:dyDescent="0.2"/>
    <row r="231" s="32" customFormat="1" ht="14.25" x14ac:dyDescent="0.2"/>
    <row r="232" s="32" customFormat="1" ht="14.25" x14ac:dyDescent="0.2"/>
    <row r="233" s="32" customFormat="1" ht="14.25" x14ac:dyDescent="0.2"/>
    <row r="234" s="32" customFormat="1" ht="14.25" x14ac:dyDescent="0.2"/>
    <row r="235" s="32" customFormat="1" ht="14.25" x14ac:dyDescent="0.2"/>
    <row r="236" s="32" customFormat="1" ht="14.25" x14ac:dyDescent="0.2"/>
    <row r="237" s="32" customFormat="1" ht="14.25" x14ac:dyDescent="0.2"/>
    <row r="238" s="32" customFormat="1" ht="14.25" x14ac:dyDescent="0.2"/>
    <row r="239" s="32" customFormat="1" ht="14.25" x14ac:dyDescent="0.2"/>
    <row r="240" s="32" customFormat="1" ht="14.25" x14ac:dyDescent="0.2"/>
    <row r="241" s="32" customFormat="1" ht="14.25" x14ac:dyDescent="0.2"/>
    <row r="242" s="32" customFormat="1" ht="14.25" x14ac:dyDescent="0.2"/>
    <row r="243" s="32" customFormat="1" ht="14.25" x14ac:dyDescent="0.2"/>
    <row r="244" s="32" customFormat="1" ht="14.25" x14ac:dyDescent="0.2"/>
    <row r="245" s="32" customFormat="1" ht="14.25" x14ac:dyDescent="0.2"/>
    <row r="246" s="32" customFormat="1" ht="14.25" x14ac:dyDescent="0.2"/>
    <row r="247" s="32" customFormat="1" ht="14.25" x14ac:dyDescent="0.2"/>
    <row r="248" s="32" customFormat="1" ht="14.25" x14ac:dyDescent="0.2"/>
    <row r="249" s="32" customFormat="1" ht="14.25" x14ac:dyDescent="0.2"/>
    <row r="250" s="32" customFormat="1" ht="14.25" x14ac:dyDescent="0.2"/>
    <row r="251" s="32" customFormat="1" ht="14.25" x14ac:dyDescent="0.2"/>
    <row r="252" s="32" customFormat="1" ht="14.25" x14ac:dyDescent="0.2"/>
    <row r="253" s="32" customFormat="1" ht="14.25" x14ac:dyDescent="0.2"/>
    <row r="254" s="32" customFormat="1" ht="14.25" x14ac:dyDescent="0.2"/>
    <row r="255" s="32" customFormat="1" ht="14.25" x14ac:dyDescent="0.2"/>
    <row r="256" s="32" customFormat="1" ht="14.25" x14ac:dyDescent="0.2"/>
    <row r="257" s="32" customFormat="1" ht="14.25" x14ac:dyDescent="0.2"/>
    <row r="258" s="32" customFormat="1" ht="14.25" x14ac:dyDescent="0.2"/>
    <row r="259" s="32" customFormat="1" ht="14.25" x14ac:dyDescent="0.2"/>
    <row r="260" s="32" customFormat="1" ht="14.25" x14ac:dyDescent="0.2"/>
    <row r="261" s="32" customFormat="1" ht="14.25" x14ac:dyDescent="0.2"/>
    <row r="262" s="32" customFormat="1" ht="14.25" x14ac:dyDescent="0.2"/>
    <row r="263" s="32" customFormat="1" ht="14.25" x14ac:dyDescent="0.2"/>
    <row r="264" s="32" customFormat="1" ht="14.25" x14ac:dyDescent="0.2"/>
    <row r="265" s="32" customFormat="1" ht="14.25" x14ac:dyDescent="0.2"/>
    <row r="266" s="32" customFormat="1" ht="14.25" x14ac:dyDescent="0.2"/>
    <row r="267" s="32" customFormat="1" ht="14.25" x14ac:dyDescent="0.2"/>
    <row r="268" s="32" customFormat="1" ht="14.25" x14ac:dyDescent="0.2"/>
    <row r="269" s="32" customFormat="1" ht="14.25" x14ac:dyDescent="0.2"/>
    <row r="270" s="32" customFormat="1" ht="14.25" x14ac:dyDescent="0.2"/>
    <row r="271" s="32" customFormat="1" ht="14.25" x14ac:dyDescent="0.2"/>
    <row r="272" s="32" customFormat="1" ht="14.25" x14ac:dyDescent="0.2"/>
    <row r="273" s="32" customFormat="1" ht="14.25" x14ac:dyDescent="0.2"/>
    <row r="274" s="32" customFormat="1" ht="14.25" x14ac:dyDescent="0.2"/>
    <row r="275" s="32" customFormat="1" ht="14.25" x14ac:dyDescent="0.2"/>
    <row r="276" s="32" customFormat="1" ht="14.25" x14ac:dyDescent="0.2"/>
    <row r="277" s="32" customFormat="1" ht="14.25" x14ac:dyDescent="0.2"/>
    <row r="278" s="32" customFormat="1" ht="14.25" x14ac:dyDescent="0.2"/>
    <row r="279" s="32" customFormat="1" ht="14.25" x14ac:dyDescent="0.2"/>
    <row r="280" s="32" customFormat="1" ht="14.25" x14ac:dyDescent="0.2"/>
    <row r="281" s="32" customFormat="1" ht="14.25" x14ac:dyDescent="0.2"/>
    <row r="282" s="32" customFormat="1" ht="14.25" x14ac:dyDescent="0.2"/>
    <row r="283" s="32" customFormat="1" ht="14.25" x14ac:dyDescent="0.2"/>
    <row r="284" s="32" customFormat="1" ht="14.25" x14ac:dyDescent="0.2"/>
    <row r="285" s="32" customFormat="1" ht="14.25" x14ac:dyDescent="0.2"/>
    <row r="286" s="32" customFormat="1" ht="14.25" x14ac:dyDescent="0.2"/>
    <row r="287" s="32" customFormat="1" ht="14.25" x14ac:dyDescent="0.2"/>
    <row r="288" s="32" customFormat="1" ht="14.25" x14ac:dyDescent="0.2"/>
    <row r="289" s="32" customFormat="1" ht="14.25" x14ac:dyDescent="0.2"/>
    <row r="290" s="32" customFormat="1" ht="14.25" x14ac:dyDescent="0.2"/>
    <row r="291" s="32" customFormat="1" ht="14.25" x14ac:dyDescent="0.2"/>
    <row r="292" s="32" customFormat="1" ht="14.25" x14ac:dyDescent="0.2"/>
    <row r="293" s="32" customFormat="1" ht="14.25" x14ac:dyDescent="0.2"/>
    <row r="294" s="32" customFormat="1" ht="14.25" x14ac:dyDescent="0.2"/>
    <row r="295" s="32" customFormat="1" ht="14.25" x14ac:dyDescent="0.2"/>
    <row r="296" s="32" customFormat="1" ht="14.25" x14ac:dyDescent="0.2"/>
    <row r="297" s="32" customFormat="1" ht="14.25" x14ac:dyDescent="0.2"/>
    <row r="298" s="32" customFormat="1" ht="14.25" x14ac:dyDescent="0.2"/>
    <row r="299" s="32" customFormat="1" ht="14.25" x14ac:dyDescent="0.2"/>
    <row r="300" s="32" customFormat="1" ht="14.25" x14ac:dyDescent="0.2"/>
    <row r="301" s="32" customFormat="1" ht="14.25" x14ac:dyDescent="0.2"/>
    <row r="302" s="32" customFormat="1" ht="14.25" x14ac:dyDescent="0.2"/>
    <row r="303" s="32" customFormat="1" ht="14.25" x14ac:dyDescent="0.2"/>
    <row r="304" s="32" customFormat="1" ht="14.25" x14ac:dyDescent="0.2"/>
    <row r="305" s="32" customFormat="1" ht="14.25" x14ac:dyDescent="0.2"/>
    <row r="306" s="32" customFormat="1" ht="14.25" x14ac:dyDescent="0.2"/>
    <row r="307" s="32" customFormat="1" ht="14.25" x14ac:dyDescent="0.2"/>
    <row r="308" s="32" customFormat="1" ht="14.25" x14ac:dyDescent="0.2"/>
    <row r="309" s="32" customFormat="1" ht="14.25" x14ac:dyDescent="0.2"/>
    <row r="310" s="32" customFormat="1" ht="14.25" x14ac:dyDescent="0.2"/>
    <row r="311" s="32" customFormat="1" ht="14.25" x14ac:dyDescent="0.2"/>
    <row r="312" s="32" customFormat="1" ht="14.25" x14ac:dyDescent="0.2"/>
    <row r="313" s="32" customFormat="1" ht="14.25" x14ac:dyDescent="0.2"/>
    <row r="314" s="32" customFormat="1" ht="14.25" x14ac:dyDescent="0.2"/>
    <row r="315" s="32" customFormat="1" ht="14.25" x14ac:dyDescent="0.2"/>
    <row r="316" s="32" customFormat="1" ht="14.25" x14ac:dyDescent="0.2"/>
    <row r="317" s="32" customFormat="1" ht="14.25" x14ac:dyDescent="0.2"/>
    <row r="318" s="32" customFormat="1" ht="14.25" x14ac:dyDescent="0.2"/>
    <row r="319" s="32" customFormat="1" ht="14.25" x14ac:dyDescent="0.2"/>
    <row r="320" s="32" customFormat="1" ht="14.25" x14ac:dyDescent="0.2"/>
    <row r="321" s="32" customFormat="1" ht="14.25" x14ac:dyDescent="0.2"/>
    <row r="322" s="32" customFormat="1" ht="14.25" x14ac:dyDescent="0.2"/>
    <row r="323" s="32" customFormat="1" ht="14.25" x14ac:dyDescent="0.2"/>
    <row r="324" s="32" customFormat="1" ht="14.25" x14ac:dyDescent="0.2"/>
    <row r="325" s="32" customFormat="1" ht="14.25" x14ac:dyDescent="0.2"/>
    <row r="326" s="32" customFormat="1" ht="14.25" x14ac:dyDescent="0.2"/>
    <row r="327" s="32" customFormat="1" ht="14.25" x14ac:dyDescent="0.2"/>
    <row r="328" s="32" customFormat="1" ht="14.25" x14ac:dyDescent="0.2"/>
    <row r="329" s="32" customFormat="1" ht="14.25" x14ac:dyDescent="0.2"/>
    <row r="330" s="32" customFormat="1" ht="14.25" x14ac:dyDescent="0.2"/>
    <row r="331" s="32" customFormat="1" ht="14.25" x14ac:dyDescent="0.2"/>
    <row r="332" s="32" customFormat="1" ht="14.25" x14ac:dyDescent="0.2"/>
    <row r="333" s="32" customFormat="1" ht="14.25" x14ac:dyDescent="0.2"/>
    <row r="334" s="32" customFormat="1" ht="14.25" x14ac:dyDescent="0.2"/>
    <row r="335" s="32" customFormat="1" ht="14.25" x14ac:dyDescent="0.2"/>
    <row r="336" s="32" customFormat="1" ht="14.25" x14ac:dyDescent="0.2"/>
    <row r="337" s="32" customFormat="1" ht="14.25" x14ac:dyDescent="0.2"/>
    <row r="338" s="32" customFormat="1" ht="14.25" x14ac:dyDescent="0.2"/>
    <row r="339" s="32" customFormat="1" ht="14.25" x14ac:dyDescent="0.2"/>
    <row r="340" s="32" customFormat="1" ht="14.25" x14ac:dyDescent="0.2"/>
    <row r="341" s="32" customFormat="1" ht="14.25" x14ac:dyDescent="0.2"/>
    <row r="342" s="32" customFormat="1" ht="14.25" x14ac:dyDescent="0.2"/>
    <row r="343" s="32" customFormat="1" ht="14.25" x14ac:dyDescent="0.2"/>
    <row r="344" s="32" customFormat="1" ht="14.25" x14ac:dyDescent="0.2"/>
    <row r="345" s="32" customFormat="1" ht="14.25" x14ac:dyDescent="0.2"/>
    <row r="346" s="32" customFormat="1" ht="14.25" x14ac:dyDescent="0.2"/>
    <row r="347" s="32" customFormat="1" ht="14.25" x14ac:dyDescent="0.2"/>
    <row r="348" s="32" customFormat="1" ht="14.25" x14ac:dyDescent="0.2"/>
    <row r="349" s="32" customFormat="1" ht="14.25" x14ac:dyDescent="0.2"/>
    <row r="350" s="32" customFormat="1" ht="14.25" x14ac:dyDescent="0.2"/>
    <row r="351" s="32" customFormat="1" ht="14.25" x14ac:dyDescent="0.2"/>
    <row r="352" s="32" customFormat="1" ht="14.25" x14ac:dyDescent="0.2"/>
    <row r="353" s="32" customFormat="1" ht="14.25" x14ac:dyDescent="0.2"/>
    <row r="354" s="32" customFormat="1" ht="14.25" x14ac:dyDescent="0.2"/>
    <row r="355" s="32" customFormat="1" ht="14.25" x14ac:dyDescent="0.2"/>
    <row r="356" s="32" customFormat="1" ht="14.25" x14ac:dyDescent="0.2"/>
    <row r="357" s="32" customFormat="1" ht="14.25" x14ac:dyDescent="0.2"/>
    <row r="358" s="32" customFormat="1" ht="14.25" x14ac:dyDescent="0.2"/>
    <row r="359" s="32" customFormat="1" ht="14.25" x14ac:dyDescent="0.2"/>
    <row r="360" s="32" customFormat="1" ht="14.25" x14ac:dyDescent="0.2"/>
    <row r="361" s="32" customFormat="1" ht="14.25" x14ac:dyDescent="0.2"/>
    <row r="362" s="32" customFormat="1" ht="14.25" x14ac:dyDescent="0.2"/>
    <row r="363" s="32" customFormat="1" ht="14.25" x14ac:dyDescent="0.2"/>
    <row r="364" s="32" customFormat="1" ht="14.25" x14ac:dyDescent="0.2"/>
    <row r="365" s="32" customFormat="1" ht="14.25" x14ac:dyDescent="0.2"/>
    <row r="366" s="32" customFormat="1" ht="14.25" x14ac:dyDescent="0.2"/>
    <row r="367" s="32" customFormat="1" ht="14.25" x14ac:dyDescent="0.2"/>
    <row r="368" s="32" customFormat="1" ht="14.25" x14ac:dyDescent="0.2"/>
    <row r="369" s="32" customFormat="1" ht="14.25" x14ac:dyDescent="0.2"/>
    <row r="370" s="32" customFormat="1" ht="14.25" x14ac:dyDescent="0.2"/>
    <row r="371" s="32" customFormat="1" ht="14.25" x14ac:dyDescent="0.2"/>
    <row r="372" s="32" customFormat="1" ht="14.25" x14ac:dyDescent="0.2"/>
    <row r="373" s="32" customFormat="1" ht="14.25" x14ac:dyDescent="0.2"/>
    <row r="374" s="32" customFormat="1" ht="14.25" x14ac:dyDescent="0.2"/>
    <row r="375" s="32" customFormat="1" ht="14.25" x14ac:dyDescent="0.2"/>
    <row r="376" s="32" customFormat="1" ht="14.25" x14ac:dyDescent="0.2"/>
    <row r="377" s="32" customFormat="1" ht="14.25" x14ac:dyDescent="0.2"/>
    <row r="378" s="32" customFormat="1" ht="14.25" x14ac:dyDescent="0.2"/>
    <row r="379" s="32" customFormat="1" ht="14.25" x14ac:dyDescent="0.2"/>
    <row r="380" s="32" customFormat="1" ht="14.25" x14ac:dyDescent="0.2"/>
    <row r="381" s="32" customFormat="1" ht="14.25" x14ac:dyDescent="0.2"/>
    <row r="382" s="32" customFormat="1" ht="14.25" x14ac:dyDescent="0.2"/>
    <row r="383" s="32" customFormat="1" ht="14.25" x14ac:dyDescent="0.2"/>
    <row r="384" s="32" customFormat="1" ht="14.25" x14ac:dyDescent="0.2"/>
    <row r="385" s="32" customFormat="1" ht="14.25" x14ac:dyDescent="0.2"/>
    <row r="386" s="32" customFormat="1" ht="14.25" x14ac:dyDescent="0.2"/>
    <row r="387" s="32" customFormat="1" ht="14.25" x14ac:dyDescent="0.2"/>
    <row r="388" s="32" customFormat="1" ht="14.25" x14ac:dyDescent="0.2"/>
    <row r="389" s="32" customFormat="1" ht="14.25" x14ac:dyDescent="0.2"/>
    <row r="390" s="32" customFormat="1" ht="14.25" x14ac:dyDescent="0.2"/>
    <row r="391" s="32" customFormat="1" ht="14.25" x14ac:dyDescent="0.2"/>
    <row r="392" s="32" customFormat="1" ht="14.25" x14ac:dyDescent="0.2"/>
    <row r="393" s="32" customFormat="1" ht="14.25" x14ac:dyDescent="0.2"/>
    <row r="394" s="32" customFormat="1" ht="14.25" x14ac:dyDescent="0.2"/>
    <row r="395" s="32" customFormat="1" ht="14.25" x14ac:dyDescent="0.2"/>
  </sheetData>
  <mergeCells count="12">
    <mergeCell ref="A37:G37"/>
    <mergeCell ref="A38:G38"/>
    <mergeCell ref="A31:G31"/>
    <mergeCell ref="A6:B6"/>
    <mergeCell ref="A7:B7"/>
    <mergeCell ref="A1:G1"/>
    <mergeCell ref="A2:G2"/>
    <mergeCell ref="A3:G3"/>
    <mergeCell ref="A4:B5"/>
    <mergeCell ref="C4:C5"/>
    <mergeCell ref="D4:D5"/>
    <mergeCell ref="E4:E5"/>
  </mergeCells>
  <pageMargins left="0.7" right="0.7" top="0.75" bottom="0.75" header="0.3" footer="0.3"/>
  <pageSetup scale="7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opLeftCell="A25" workbookViewId="0">
      <selection activeCell="A4" sqref="A4:C6"/>
    </sheetView>
  </sheetViews>
  <sheetFormatPr baseColWidth="10" defaultColWidth="11.42578125" defaultRowHeight="15" x14ac:dyDescent="0.25"/>
  <cols>
    <col min="3" max="3" width="34.28515625" customWidth="1"/>
    <col min="4" max="4" width="13" bestFit="1" customWidth="1"/>
    <col min="5" max="5" width="14.42578125" customWidth="1"/>
    <col min="6" max="6" width="14.140625" bestFit="1" customWidth="1"/>
    <col min="7" max="8" width="14.28515625" bestFit="1" customWidth="1"/>
    <col min="9" max="9" width="13.7109375" bestFit="1" customWidth="1"/>
    <col min="10" max="10" width="13.85546875" bestFit="1" customWidth="1"/>
  </cols>
  <sheetData>
    <row r="1" spans="1:10" s="32" customFormat="1" x14ac:dyDescent="0.2">
      <c r="A1" s="294" t="str">
        <f>+'Analitico Activo'!A1:G1</f>
        <v>FIDEICOMISO PARA EL CUIDADO DEL AGUA EN EL MUNICIPIO DE CHIHUAHUA</v>
      </c>
      <c r="B1" s="295"/>
      <c r="C1" s="295"/>
      <c r="D1" s="295"/>
      <c r="E1" s="295"/>
      <c r="F1" s="295"/>
      <c r="G1" s="295"/>
      <c r="H1" s="295"/>
      <c r="I1" s="296"/>
    </row>
    <row r="2" spans="1:10" s="32" customFormat="1" x14ac:dyDescent="0.2">
      <c r="A2" s="276" t="s">
        <v>216</v>
      </c>
      <c r="B2" s="277"/>
      <c r="C2" s="277"/>
      <c r="D2" s="277"/>
      <c r="E2" s="277"/>
      <c r="F2" s="277"/>
      <c r="G2" s="277"/>
      <c r="H2" s="277"/>
      <c r="I2" s="278"/>
    </row>
    <row r="3" spans="1:10" s="32" customFormat="1" ht="15.75" thickBot="1" x14ac:dyDescent="0.25">
      <c r="A3" s="297" t="str">
        <f>+'Clasif. Objeto del G.'!A4:H4</f>
        <v>Del 1 de Enero al 31 de Diciembre de 2019</v>
      </c>
      <c r="B3" s="298"/>
      <c r="C3" s="298"/>
      <c r="D3" s="298"/>
      <c r="E3" s="298"/>
      <c r="F3" s="298"/>
      <c r="G3" s="298"/>
      <c r="H3" s="298"/>
      <c r="I3" s="299"/>
    </row>
    <row r="4" spans="1:10" s="32" customFormat="1" ht="15.75" thickBot="1" x14ac:dyDescent="0.25">
      <c r="A4" s="294" t="s">
        <v>217</v>
      </c>
      <c r="B4" s="295"/>
      <c r="C4" s="296"/>
      <c r="D4" s="300" t="s">
        <v>218</v>
      </c>
      <c r="E4" s="301"/>
      <c r="F4" s="301"/>
      <c r="G4" s="301"/>
      <c r="H4" s="333"/>
      <c r="I4" s="334" t="s">
        <v>219</v>
      </c>
    </row>
    <row r="5" spans="1:10" s="32" customFormat="1" ht="45.75" thickBot="1" x14ac:dyDescent="0.25">
      <c r="A5" s="276"/>
      <c r="B5" s="277"/>
      <c r="C5" s="278"/>
      <c r="D5" s="184" t="s">
        <v>220</v>
      </c>
      <c r="E5" s="190" t="s">
        <v>221</v>
      </c>
      <c r="F5" s="184" t="s">
        <v>222</v>
      </c>
      <c r="G5" s="184" t="s">
        <v>223</v>
      </c>
      <c r="H5" s="184" t="s">
        <v>224</v>
      </c>
      <c r="I5" s="335"/>
    </row>
    <row r="6" spans="1:10" s="32" customFormat="1" ht="15.75" thickBot="1" x14ac:dyDescent="0.25">
      <c r="A6" s="297"/>
      <c r="B6" s="298"/>
      <c r="C6" s="299"/>
      <c r="D6" s="184">
        <v>-1</v>
      </c>
      <c r="E6" s="184">
        <v>-2</v>
      </c>
      <c r="F6" s="184" t="s">
        <v>225</v>
      </c>
      <c r="G6" s="184">
        <v>-4</v>
      </c>
      <c r="H6" s="184">
        <v>-5</v>
      </c>
      <c r="I6" s="184" t="s">
        <v>226</v>
      </c>
    </row>
    <row r="7" spans="1:10" s="32" customFormat="1" ht="14.25" x14ac:dyDescent="0.2">
      <c r="A7" s="327" t="s">
        <v>25</v>
      </c>
      <c r="B7" s="328"/>
      <c r="C7" s="329"/>
      <c r="D7" s="187"/>
      <c r="E7" s="187"/>
      <c r="F7" s="187"/>
      <c r="G7" s="187"/>
      <c r="H7" s="187"/>
      <c r="I7" s="187"/>
    </row>
    <row r="8" spans="1:10" s="32" customFormat="1" ht="14.25" x14ac:dyDescent="0.2">
      <c r="A8" s="270" t="s">
        <v>26</v>
      </c>
      <c r="B8" s="271"/>
      <c r="C8" s="311"/>
      <c r="D8" s="187"/>
      <c r="E8" s="187"/>
      <c r="F8" s="187"/>
      <c r="G8" s="187"/>
      <c r="H8" s="187"/>
      <c r="I8" s="187"/>
    </row>
    <row r="9" spans="1:10" s="32" customFormat="1" ht="14.25" x14ac:dyDescent="0.2">
      <c r="A9" s="270" t="s">
        <v>186</v>
      </c>
      <c r="B9" s="271"/>
      <c r="C9" s="311"/>
      <c r="D9" s="187"/>
      <c r="E9" s="187"/>
      <c r="F9" s="187"/>
      <c r="G9" s="187"/>
      <c r="H9" s="187"/>
      <c r="I9" s="187"/>
    </row>
    <row r="10" spans="1:10" s="32" customFormat="1" ht="14.25" x14ac:dyDescent="0.2">
      <c r="A10" s="270" t="s">
        <v>28</v>
      </c>
      <c r="B10" s="271"/>
      <c r="C10" s="311"/>
      <c r="D10" s="187"/>
      <c r="E10" s="187"/>
      <c r="F10" s="187"/>
      <c r="G10" s="187"/>
      <c r="H10" s="187"/>
      <c r="I10" s="187"/>
    </row>
    <row r="11" spans="1:10" s="32" customFormat="1" ht="14.25" x14ac:dyDescent="0.2">
      <c r="A11" s="330" t="s">
        <v>29</v>
      </c>
      <c r="B11" s="331"/>
      <c r="C11" s="332"/>
      <c r="D11" s="187"/>
      <c r="E11" s="187"/>
      <c r="F11" s="187"/>
      <c r="G11" s="100">
        <f>+'Saldos Ctas'!C50</f>
        <v>676327.42999999993</v>
      </c>
      <c r="H11" s="100">
        <f>+G11</f>
        <v>676327.42999999993</v>
      </c>
      <c r="I11" s="100">
        <f>+H11-D11</f>
        <v>676327.42999999993</v>
      </c>
    </row>
    <row r="12" spans="1:10" s="32" customFormat="1" ht="14.25" x14ac:dyDescent="0.2">
      <c r="A12" s="270" t="s">
        <v>30</v>
      </c>
      <c r="B12" s="271"/>
      <c r="C12" s="311"/>
      <c r="D12" s="187"/>
      <c r="E12" s="187"/>
      <c r="F12" s="187"/>
      <c r="G12" s="187"/>
      <c r="H12" s="187"/>
      <c r="I12" s="187"/>
    </row>
    <row r="13" spans="1:10" s="32" customFormat="1" ht="14.25" x14ac:dyDescent="0.2">
      <c r="A13" s="270" t="s">
        <v>227</v>
      </c>
      <c r="B13" s="271"/>
      <c r="C13" s="311"/>
      <c r="D13" s="187"/>
      <c r="E13" s="187"/>
      <c r="F13" s="187"/>
      <c r="G13" s="187"/>
      <c r="H13" s="187"/>
      <c r="I13" s="187"/>
    </row>
    <row r="14" spans="1:10" s="32" customFormat="1" ht="14.25" x14ac:dyDescent="0.2">
      <c r="A14" s="270" t="s">
        <v>33</v>
      </c>
      <c r="B14" s="271"/>
      <c r="C14" s="311"/>
      <c r="D14" s="187"/>
      <c r="E14" s="187"/>
      <c r="F14" s="187"/>
      <c r="G14" s="187"/>
      <c r="H14" s="187"/>
      <c r="I14" s="187"/>
    </row>
    <row r="15" spans="1:10" s="32" customFormat="1" ht="14.25" x14ac:dyDescent="0.2">
      <c r="A15" s="270" t="s">
        <v>34</v>
      </c>
      <c r="B15" s="271"/>
      <c r="C15" s="311"/>
      <c r="D15" s="100">
        <v>9000000</v>
      </c>
      <c r="E15" s="100">
        <v>1000000</v>
      </c>
      <c r="F15" s="100">
        <f>+E15+D15</f>
        <v>10000000</v>
      </c>
      <c r="G15" s="100">
        <v>10000000</v>
      </c>
      <c r="H15" s="100">
        <v>10000000</v>
      </c>
      <c r="I15" s="100">
        <f>+H15-D15</f>
        <v>1000000</v>
      </c>
      <c r="J15" s="34"/>
    </row>
    <row r="16" spans="1:10" s="32" customFormat="1" ht="14.25" x14ac:dyDescent="0.2">
      <c r="A16" s="270" t="s">
        <v>228</v>
      </c>
      <c r="B16" s="271"/>
      <c r="C16" s="311"/>
      <c r="D16" s="187"/>
      <c r="E16" s="187"/>
      <c r="F16" s="187"/>
      <c r="G16" s="187"/>
      <c r="H16" s="187"/>
      <c r="I16" s="187"/>
    </row>
    <row r="17" spans="1:9" s="32" customFormat="1" thickBot="1" x14ac:dyDescent="0.25">
      <c r="A17" s="174"/>
      <c r="B17" s="175"/>
      <c r="C17" s="101"/>
      <c r="D17" s="189"/>
      <c r="E17" s="189"/>
      <c r="F17" s="189"/>
      <c r="G17" s="189"/>
      <c r="H17" s="189"/>
      <c r="I17" s="189"/>
    </row>
    <row r="18" spans="1:9" s="32" customFormat="1" ht="15.75" thickBot="1" x14ac:dyDescent="0.25">
      <c r="A18" s="103"/>
      <c r="B18" s="104"/>
      <c r="C18" s="105" t="s">
        <v>179</v>
      </c>
      <c r="D18" s="73">
        <f>SUM(D7:D17)</f>
        <v>9000000</v>
      </c>
      <c r="E18" s="73"/>
      <c r="F18" s="73">
        <f t="shared" ref="F18:I18" si="0">SUM(F7:F17)</f>
        <v>10000000</v>
      </c>
      <c r="G18" s="73">
        <f t="shared" si="0"/>
        <v>10676327.43</v>
      </c>
      <c r="H18" s="73">
        <f t="shared" si="0"/>
        <v>10676327.43</v>
      </c>
      <c r="I18" s="73">
        <f t="shared" si="0"/>
        <v>1676327.43</v>
      </c>
    </row>
    <row r="19" spans="1:9" s="32" customFormat="1" ht="15" customHeight="1" thickBot="1" x14ac:dyDescent="0.25">
      <c r="A19" s="178"/>
      <c r="B19" s="179"/>
      <c r="C19" s="179"/>
      <c r="D19" s="179"/>
      <c r="E19" s="179"/>
      <c r="F19" s="107"/>
      <c r="G19" s="107"/>
      <c r="H19" s="107"/>
      <c r="I19" s="107"/>
    </row>
    <row r="20" spans="1:9" s="32" customFormat="1" ht="15.75" thickBot="1" x14ac:dyDescent="0.25">
      <c r="A20" s="314" t="s">
        <v>229</v>
      </c>
      <c r="B20" s="315"/>
      <c r="C20" s="316"/>
      <c r="D20" s="300" t="s">
        <v>218</v>
      </c>
      <c r="E20" s="301"/>
      <c r="F20" s="301"/>
      <c r="G20" s="301"/>
      <c r="H20" s="333"/>
      <c r="I20" s="336" t="s">
        <v>219</v>
      </c>
    </row>
    <row r="21" spans="1:9" s="32" customFormat="1" ht="45.75" thickBot="1" x14ac:dyDescent="0.25">
      <c r="A21" s="317"/>
      <c r="B21" s="318"/>
      <c r="C21" s="319"/>
      <c r="D21" s="184" t="s">
        <v>220</v>
      </c>
      <c r="E21" s="190" t="s">
        <v>221</v>
      </c>
      <c r="F21" s="184" t="s">
        <v>222</v>
      </c>
      <c r="G21" s="184" t="s">
        <v>223</v>
      </c>
      <c r="H21" s="184" t="s">
        <v>224</v>
      </c>
      <c r="I21" s="335"/>
    </row>
    <row r="22" spans="1:9" s="32" customFormat="1" ht="15.75" thickBot="1" x14ac:dyDescent="0.25">
      <c r="A22" s="320"/>
      <c r="B22" s="321"/>
      <c r="C22" s="322"/>
      <c r="D22" s="184">
        <v>-1</v>
      </c>
      <c r="E22" s="184">
        <v>-2</v>
      </c>
      <c r="F22" s="184" t="s">
        <v>225</v>
      </c>
      <c r="G22" s="184">
        <v>-4</v>
      </c>
      <c r="H22" s="184">
        <v>-5</v>
      </c>
      <c r="I22" s="184" t="s">
        <v>226</v>
      </c>
    </row>
    <row r="23" spans="1:9" s="32" customFormat="1" x14ac:dyDescent="0.2">
      <c r="A23" s="337" t="s">
        <v>230</v>
      </c>
      <c r="B23" s="338"/>
      <c r="C23" s="339"/>
      <c r="D23" s="187"/>
      <c r="E23" s="187"/>
      <c r="F23" s="187"/>
      <c r="G23" s="187"/>
      <c r="H23" s="187"/>
      <c r="I23" s="187"/>
    </row>
    <row r="24" spans="1:9" s="32" customFormat="1" ht="14.25" x14ac:dyDescent="0.2">
      <c r="A24" s="108"/>
      <c r="B24" s="271" t="s">
        <v>25</v>
      </c>
      <c r="C24" s="311"/>
      <c r="D24" s="109"/>
      <c r="E24" s="187"/>
      <c r="F24" s="187"/>
      <c r="G24" s="187"/>
      <c r="H24" s="187"/>
      <c r="I24" s="187"/>
    </row>
    <row r="25" spans="1:9" s="32" customFormat="1" ht="14.25" x14ac:dyDescent="0.2">
      <c r="A25" s="108"/>
      <c r="B25" s="271" t="s">
        <v>26</v>
      </c>
      <c r="C25" s="311"/>
      <c r="D25" s="109"/>
      <c r="E25" s="187"/>
      <c r="F25" s="187"/>
      <c r="G25" s="187"/>
      <c r="H25" s="187"/>
      <c r="I25" s="187"/>
    </row>
    <row r="26" spans="1:9" s="32" customFormat="1" ht="14.25" x14ac:dyDescent="0.2">
      <c r="A26" s="108"/>
      <c r="B26" s="271" t="s">
        <v>186</v>
      </c>
      <c r="C26" s="311"/>
      <c r="D26" s="109"/>
      <c r="E26" s="187"/>
      <c r="F26" s="187"/>
      <c r="G26" s="187"/>
      <c r="H26" s="187"/>
      <c r="I26" s="187"/>
    </row>
    <row r="27" spans="1:9" s="32" customFormat="1" ht="14.25" x14ac:dyDescent="0.2">
      <c r="A27" s="108"/>
      <c r="B27" s="271" t="s">
        <v>28</v>
      </c>
      <c r="C27" s="311"/>
      <c r="D27" s="109"/>
      <c r="E27" s="187"/>
      <c r="F27" s="187"/>
      <c r="G27" s="187"/>
      <c r="H27" s="187"/>
      <c r="I27" s="187"/>
    </row>
    <row r="28" spans="1:9" s="32" customFormat="1" ht="14.25" x14ac:dyDescent="0.2">
      <c r="A28" s="108"/>
      <c r="B28" s="323"/>
      <c r="C28" s="324"/>
      <c r="D28" s="109"/>
      <c r="E28" s="187"/>
      <c r="F28" s="187"/>
      <c r="G28" s="187"/>
      <c r="H28" s="187"/>
      <c r="I28" s="187"/>
    </row>
    <row r="29" spans="1:9" s="32" customFormat="1" ht="14.25" x14ac:dyDescent="0.2">
      <c r="A29" s="108"/>
      <c r="B29" s="312"/>
      <c r="C29" s="313"/>
      <c r="D29" s="109"/>
      <c r="E29" s="187"/>
      <c r="F29" s="187"/>
      <c r="G29" s="187"/>
      <c r="H29" s="187"/>
      <c r="I29" s="187"/>
    </row>
    <row r="30" spans="1:9" s="32" customFormat="1" ht="14.25" x14ac:dyDescent="0.2">
      <c r="A30" s="108"/>
      <c r="B30" s="271" t="s">
        <v>33</v>
      </c>
      <c r="C30" s="311"/>
      <c r="D30" s="109"/>
      <c r="E30" s="187"/>
      <c r="F30" s="187"/>
      <c r="G30" s="187"/>
      <c r="H30" s="187"/>
      <c r="I30" s="187"/>
    </row>
    <row r="31" spans="1:9" s="32" customFormat="1" ht="14.25" x14ac:dyDescent="0.2">
      <c r="A31" s="108"/>
      <c r="B31" s="271" t="s">
        <v>34</v>
      </c>
      <c r="C31" s="311"/>
      <c r="D31" s="100">
        <v>9000000</v>
      </c>
      <c r="E31" s="100">
        <v>1000000</v>
      </c>
      <c r="F31" s="100">
        <f>+E31+D31</f>
        <v>10000000</v>
      </c>
      <c r="G31" s="100">
        <v>10000000</v>
      </c>
      <c r="H31" s="100">
        <v>10000000</v>
      </c>
      <c r="I31" s="100">
        <f>+H31-D31</f>
        <v>1000000</v>
      </c>
    </row>
    <row r="32" spans="1:9" s="32" customFormat="1" ht="14.25" x14ac:dyDescent="0.2">
      <c r="A32" s="108"/>
      <c r="B32" s="247"/>
      <c r="C32" s="325"/>
      <c r="D32" s="109"/>
      <c r="E32" s="187"/>
      <c r="F32" s="187"/>
      <c r="G32" s="187"/>
      <c r="H32" s="187"/>
      <c r="I32" s="187"/>
    </row>
    <row r="33" spans="1:9" s="32" customFormat="1" x14ac:dyDescent="0.2">
      <c r="A33" s="249" t="s">
        <v>231</v>
      </c>
      <c r="B33" s="250"/>
      <c r="C33" s="326"/>
      <c r="D33" s="109"/>
      <c r="E33" s="187"/>
      <c r="F33" s="187"/>
      <c r="G33" s="187"/>
      <c r="H33" s="187"/>
      <c r="I33" s="187"/>
    </row>
    <row r="34" spans="1:9" s="32" customFormat="1" x14ac:dyDescent="0.2">
      <c r="A34" s="110"/>
      <c r="B34" s="271" t="s">
        <v>26</v>
      </c>
      <c r="C34" s="311"/>
      <c r="D34" s="109"/>
      <c r="E34" s="187"/>
      <c r="F34" s="187"/>
      <c r="G34" s="187"/>
      <c r="H34" s="187"/>
      <c r="I34" s="187"/>
    </row>
    <row r="35" spans="1:9" s="32" customFormat="1" ht="14.25" x14ac:dyDescent="0.2">
      <c r="A35" s="108"/>
      <c r="B35" s="271" t="s">
        <v>307</v>
      </c>
      <c r="C35" s="311"/>
      <c r="D35" s="109"/>
      <c r="E35" s="187"/>
      <c r="F35" s="187"/>
      <c r="G35" s="187"/>
      <c r="H35" s="187"/>
      <c r="I35" s="187"/>
    </row>
    <row r="36" spans="1:9" s="32" customFormat="1" ht="14.25" x14ac:dyDescent="0.2">
      <c r="A36" s="108"/>
      <c r="B36" s="312"/>
      <c r="C36" s="313"/>
      <c r="D36" s="109"/>
      <c r="E36" s="187"/>
      <c r="F36" s="187"/>
      <c r="G36" s="187"/>
      <c r="H36" s="187"/>
      <c r="I36" s="187"/>
    </row>
    <row r="37" spans="1:9" s="32" customFormat="1" ht="14.25" x14ac:dyDescent="0.2">
      <c r="A37" s="108"/>
      <c r="B37" s="271" t="s">
        <v>34</v>
      </c>
      <c r="C37" s="311"/>
      <c r="D37" s="109"/>
      <c r="E37" s="187"/>
      <c r="F37" s="187"/>
      <c r="G37" s="187"/>
      <c r="H37" s="187"/>
      <c r="I37" s="187"/>
    </row>
    <row r="38" spans="1:9" s="32" customFormat="1" ht="14.25" x14ac:dyDescent="0.2">
      <c r="A38" s="108"/>
      <c r="B38" s="247"/>
      <c r="C38" s="325"/>
      <c r="D38" s="187"/>
      <c r="E38" s="187"/>
      <c r="F38" s="187"/>
      <c r="G38" s="187"/>
      <c r="H38" s="187"/>
      <c r="I38" s="187"/>
    </row>
    <row r="39" spans="1:9" s="32" customFormat="1" x14ac:dyDescent="0.2">
      <c r="A39" s="249" t="s">
        <v>228</v>
      </c>
      <c r="B39" s="250"/>
      <c r="C39" s="326"/>
      <c r="D39" s="187"/>
      <c r="E39" s="187"/>
      <c r="F39" s="187"/>
      <c r="G39" s="187"/>
      <c r="H39" s="187"/>
      <c r="I39" s="187"/>
    </row>
    <row r="40" spans="1:9" s="32" customFormat="1" ht="14.25" x14ac:dyDescent="0.2">
      <c r="A40" s="108"/>
      <c r="B40" s="271" t="s">
        <v>228</v>
      </c>
      <c r="C40" s="311"/>
      <c r="D40" s="109"/>
      <c r="E40" s="187"/>
      <c r="F40" s="187"/>
      <c r="G40" s="187"/>
      <c r="H40" s="187"/>
      <c r="I40" s="187"/>
    </row>
    <row r="41" spans="1:9" s="32" customFormat="1" thickBot="1" x14ac:dyDescent="0.25">
      <c r="A41" s="111"/>
      <c r="B41" s="245"/>
      <c r="C41" s="340"/>
      <c r="D41" s="189"/>
      <c r="E41" s="189"/>
      <c r="F41" s="189"/>
      <c r="G41" s="189"/>
      <c r="H41" s="189"/>
      <c r="I41" s="189"/>
    </row>
    <row r="42" spans="1:9" s="32" customFormat="1" ht="15.75" thickBot="1" x14ac:dyDescent="0.25">
      <c r="A42" s="112"/>
      <c r="B42" s="104"/>
      <c r="C42" s="105" t="s">
        <v>179</v>
      </c>
      <c r="D42" s="73">
        <f>SUM(D23:D41)</f>
        <v>9000000</v>
      </c>
      <c r="E42" s="115">
        <f t="shared" ref="E42:I42" si="1">SUM(E23:E41)</f>
        <v>1000000</v>
      </c>
      <c r="F42" s="116">
        <f t="shared" si="1"/>
        <v>10000000</v>
      </c>
      <c r="G42" s="116">
        <f t="shared" si="1"/>
        <v>10000000</v>
      </c>
      <c r="H42" s="116">
        <f t="shared" si="1"/>
        <v>10000000</v>
      </c>
      <c r="I42" s="116">
        <f t="shared" si="1"/>
        <v>1000000</v>
      </c>
    </row>
    <row r="43" spans="1:9" s="32" customFormat="1" ht="15" customHeight="1" x14ac:dyDescent="0.2">
      <c r="A43" s="106"/>
      <c r="B43" s="106"/>
      <c r="C43" s="106"/>
      <c r="D43" s="106"/>
      <c r="E43" s="114"/>
      <c r="F43" s="114"/>
      <c r="G43" s="114"/>
      <c r="H43" s="114"/>
      <c r="I43" s="114"/>
    </row>
    <row r="44" spans="1:9" s="32" customFormat="1" ht="14.25" x14ac:dyDescent="0.2"/>
    <row r="45" spans="1:9" s="32" customFormat="1" ht="14.25" x14ac:dyDescent="0.2"/>
    <row r="46" spans="1:9" s="32" customFormat="1" ht="18.75" customHeight="1" x14ac:dyDescent="0.2">
      <c r="A46" s="241" t="s">
        <v>311</v>
      </c>
      <c r="B46" s="241"/>
      <c r="C46" s="241"/>
      <c r="D46" s="241"/>
      <c r="E46" s="241"/>
      <c r="F46" s="241"/>
      <c r="G46" s="241"/>
      <c r="H46" s="241"/>
      <c r="I46" s="241"/>
    </row>
    <row r="47" spans="1:9" s="32" customFormat="1" ht="14.25" x14ac:dyDescent="0.2">
      <c r="A47" s="98"/>
    </row>
    <row r="48" spans="1:9" s="32" customFormat="1" ht="14.25" x14ac:dyDescent="0.2">
      <c r="A48" s="98"/>
    </row>
    <row r="49" spans="1:9" s="32" customFormat="1" ht="14.25" x14ac:dyDescent="0.2"/>
    <row r="50" spans="1:9" s="32" customFormat="1" ht="14.25" x14ac:dyDescent="0.2">
      <c r="A50" s="242" t="s">
        <v>309</v>
      </c>
      <c r="B50" s="242"/>
      <c r="C50" s="242"/>
      <c r="D50" s="242"/>
      <c r="E50" s="242"/>
      <c r="F50" s="242"/>
      <c r="G50" s="242"/>
      <c r="H50" s="242"/>
      <c r="I50" s="242"/>
    </row>
    <row r="51" spans="1:9" s="32" customFormat="1" ht="14.25" x14ac:dyDescent="0.2">
      <c r="A51" s="242" t="s">
        <v>310</v>
      </c>
      <c r="B51" s="242"/>
      <c r="C51" s="242"/>
      <c r="D51" s="242"/>
      <c r="E51" s="242"/>
      <c r="F51" s="242"/>
      <c r="G51" s="242"/>
      <c r="H51" s="242"/>
      <c r="I51" s="242"/>
    </row>
    <row r="52" spans="1:9" s="32" customFormat="1" ht="14.25" x14ac:dyDescent="0.2"/>
    <row r="53" spans="1:9" s="32" customFormat="1" ht="14.25" x14ac:dyDescent="0.2"/>
    <row r="54" spans="1:9" s="32" customFormat="1" ht="14.25" x14ac:dyDescent="0.2"/>
    <row r="55" spans="1:9" s="32" customFormat="1" ht="14.25" x14ac:dyDescent="0.2"/>
    <row r="56" spans="1:9" s="32" customFormat="1" ht="14.25" x14ac:dyDescent="0.2"/>
    <row r="57" spans="1:9" s="32" customFormat="1" ht="14.25" x14ac:dyDescent="0.2"/>
    <row r="58" spans="1:9" s="32" customFormat="1" ht="14.25" x14ac:dyDescent="0.2"/>
    <row r="59" spans="1:9" s="32" customFormat="1" ht="14.25" x14ac:dyDescent="0.2"/>
    <row r="60" spans="1:9" s="32" customFormat="1" ht="14.25" x14ac:dyDescent="0.2"/>
    <row r="61" spans="1:9" s="32" customFormat="1" ht="14.25" x14ac:dyDescent="0.2"/>
    <row r="62" spans="1:9" s="32" customFormat="1" ht="14.25" x14ac:dyDescent="0.2"/>
    <row r="63" spans="1:9" s="32" customFormat="1" ht="14.25" x14ac:dyDescent="0.2"/>
    <row r="64" spans="1:9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</sheetData>
  <mergeCells count="41">
    <mergeCell ref="A13:C13"/>
    <mergeCell ref="A14:C14"/>
    <mergeCell ref="A50:I50"/>
    <mergeCell ref="A51:I51"/>
    <mergeCell ref="I20:I21"/>
    <mergeCell ref="A23:C23"/>
    <mergeCell ref="A46:I46"/>
    <mergeCell ref="B38:C38"/>
    <mergeCell ref="A39:C39"/>
    <mergeCell ref="B40:C40"/>
    <mergeCell ref="B41:C41"/>
    <mergeCell ref="D20:H20"/>
    <mergeCell ref="B37:C37"/>
    <mergeCell ref="B34:C34"/>
    <mergeCell ref="A1:I1"/>
    <mergeCell ref="A2:I2"/>
    <mergeCell ref="A3:I3"/>
    <mergeCell ref="A4:C6"/>
    <mergeCell ref="D4:H4"/>
    <mergeCell ref="I4:I5"/>
    <mergeCell ref="A7:C7"/>
    <mergeCell ref="A8:C8"/>
    <mergeCell ref="A9:C9"/>
    <mergeCell ref="A10:C10"/>
    <mergeCell ref="A11:C11"/>
    <mergeCell ref="A12:C12"/>
    <mergeCell ref="B25:C25"/>
    <mergeCell ref="B35:C35"/>
    <mergeCell ref="B36:C36"/>
    <mergeCell ref="A15:C15"/>
    <mergeCell ref="A16:C16"/>
    <mergeCell ref="A20:C22"/>
    <mergeCell ref="B24:C24"/>
    <mergeCell ref="B26:C26"/>
    <mergeCell ref="B27:C27"/>
    <mergeCell ref="B28:C28"/>
    <mergeCell ref="B29:C29"/>
    <mergeCell ref="B30:C30"/>
    <mergeCell ref="B31:C31"/>
    <mergeCell ref="B32:C32"/>
    <mergeCell ref="A33:C33"/>
  </mergeCells>
  <pageMargins left="0.7" right="0.7" top="0.75" bottom="0.75" header="0.3" footer="0.3"/>
  <pageSetup scale="6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4"/>
  <sheetViews>
    <sheetView topLeftCell="A43" workbookViewId="0">
      <selection activeCell="A5" sqref="A5:B7"/>
    </sheetView>
  </sheetViews>
  <sheetFormatPr baseColWidth="10" defaultColWidth="11.42578125" defaultRowHeight="15" x14ac:dyDescent="0.25"/>
  <cols>
    <col min="2" max="2" width="41.85546875" customWidth="1"/>
    <col min="3" max="3" width="13" bestFit="1" customWidth="1"/>
    <col min="4" max="4" width="15.7109375" customWidth="1"/>
    <col min="5" max="5" width="14.140625" bestFit="1" customWidth="1"/>
    <col min="6" max="7" width="14.28515625" bestFit="1" customWidth="1"/>
    <col min="8" max="8" width="15" customWidth="1"/>
  </cols>
  <sheetData>
    <row r="1" spans="1:8" s="37" customFormat="1" x14ac:dyDescent="0.25">
      <c r="A1" s="342" t="s">
        <v>303</v>
      </c>
      <c r="B1" s="343"/>
      <c r="C1" s="343"/>
      <c r="D1" s="343"/>
      <c r="E1" s="343"/>
      <c r="F1" s="343"/>
      <c r="G1" s="343"/>
      <c r="H1" s="344"/>
    </row>
    <row r="2" spans="1:8" s="37" customFormat="1" x14ac:dyDescent="0.25">
      <c r="A2" s="345" t="s">
        <v>232</v>
      </c>
      <c r="B2" s="346"/>
      <c r="C2" s="346"/>
      <c r="D2" s="346"/>
      <c r="E2" s="346"/>
      <c r="F2" s="346"/>
      <c r="G2" s="346"/>
      <c r="H2" s="347"/>
    </row>
    <row r="3" spans="1:8" s="37" customFormat="1" x14ac:dyDescent="0.25">
      <c r="A3" s="345" t="s">
        <v>233</v>
      </c>
      <c r="B3" s="346"/>
      <c r="C3" s="346"/>
      <c r="D3" s="346"/>
      <c r="E3" s="346"/>
      <c r="F3" s="346"/>
      <c r="G3" s="346"/>
      <c r="H3" s="347"/>
    </row>
    <row r="4" spans="1:8" s="37" customFormat="1" ht="15.75" thickBot="1" x14ac:dyDescent="0.3">
      <c r="A4" s="348" t="s">
        <v>314</v>
      </c>
      <c r="B4" s="349"/>
      <c r="C4" s="349"/>
      <c r="D4" s="349"/>
      <c r="E4" s="349"/>
      <c r="F4" s="349"/>
      <c r="G4" s="349"/>
      <c r="H4" s="350"/>
    </row>
    <row r="5" spans="1:8" s="37" customFormat="1" ht="15.75" thickBot="1" x14ac:dyDescent="0.3">
      <c r="A5" s="256" t="s">
        <v>174</v>
      </c>
      <c r="B5" s="258"/>
      <c r="C5" s="355" t="s">
        <v>142</v>
      </c>
      <c r="D5" s="356"/>
      <c r="E5" s="356"/>
      <c r="F5" s="356"/>
      <c r="G5" s="357"/>
      <c r="H5" s="305" t="s">
        <v>234</v>
      </c>
    </row>
    <row r="6" spans="1:8" s="118" customFormat="1" ht="30.75" thickBot="1" x14ac:dyDescent="0.3">
      <c r="A6" s="351"/>
      <c r="B6" s="352"/>
      <c r="C6" s="93" t="s">
        <v>235</v>
      </c>
      <c r="D6" s="93" t="s">
        <v>236</v>
      </c>
      <c r="E6" s="93" t="s">
        <v>222</v>
      </c>
      <c r="F6" s="93" t="s">
        <v>223</v>
      </c>
      <c r="G6" s="93" t="s">
        <v>237</v>
      </c>
      <c r="H6" s="306"/>
    </row>
    <row r="7" spans="1:8" s="37" customFormat="1" ht="15.75" thickBot="1" x14ac:dyDescent="0.3">
      <c r="A7" s="353"/>
      <c r="B7" s="354"/>
      <c r="C7" s="117">
        <v>1</v>
      </c>
      <c r="D7" s="117">
        <v>2</v>
      </c>
      <c r="E7" s="117" t="s">
        <v>238</v>
      </c>
      <c r="F7" s="117">
        <v>4</v>
      </c>
      <c r="G7" s="117">
        <v>5</v>
      </c>
      <c r="H7" s="117" t="s">
        <v>239</v>
      </c>
    </row>
    <row r="8" spans="1:8" s="37" customFormat="1" ht="14.25" x14ac:dyDescent="0.2">
      <c r="A8" s="327" t="s">
        <v>44</v>
      </c>
      <c r="B8" s="358"/>
      <c r="C8" s="120"/>
      <c r="D8" s="120"/>
      <c r="E8" s="120"/>
      <c r="F8" s="120"/>
      <c r="G8" s="120"/>
      <c r="H8" s="120"/>
    </row>
    <row r="9" spans="1:8" s="37" customFormat="1" ht="28.5" x14ac:dyDescent="0.2">
      <c r="A9" s="178"/>
      <c r="B9" s="188" t="s">
        <v>240</v>
      </c>
      <c r="C9" s="120"/>
      <c r="D9" s="121"/>
      <c r="E9" s="121"/>
      <c r="F9" s="121"/>
      <c r="G9" s="121"/>
      <c r="H9" s="121"/>
    </row>
    <row r="10" spans="1:8" s="37" customFormat="1" ht="28.5" x14ac:dyDescent="0.2">
      <c r="A10" s="178"/>
      <c r="B10" s="188" t="s">
        <v>241</v>
      </c>
      <c r="C10" s="120">
        <v>0</v>
      </c>
      <c r="D10" s="121">
        <v>0</v>
      </c>
      <c r="E10" s="121">
        <f>+C10+D10</f>
        <v>0</v>
      </c>
      <c r="F10" s="121">
        <f>+'Saldos Ctas'!F50</f>
        <v>135191.07</v>
      </c>
      <c r="G10" s="121">
        <f>+F10</f>
        <v>135191.07</v>
      </c>
      <c r="H10" s="121">
        <f>+E10-F10</f>
        <v>-135191.07</v>
      </c>
    </row>
    <row r="11" spans="1:8" s="37" customFormat="1" ht="14.25" x14ac:dyDescent="0.2">
      <c r="A11" s="178"/>
      <c r="B11" s="188" t="s">
        <v>242</v>
      </c>
      <c r="C11" s="226"/>
      <c r="D11" s="109"/>
      <c r="E11" s="109"/>
      <c r="F11" s="109"/>
      <c r="G11" s="109"/>
      <c r="H11" s="109"/>
    </row>
    <row r="12" spans="1:8" s="37" customFormat="1" ht="14.25" x14ac:dyDescent="0.2">
      <c r="A12" s="178"/>
      <c r="B12" s="188" t="s">
        <v>243</v>
      </c>
      <c r="C12" s="226"/>
      <c r="D12" s="109"/>
      <c r="E12" s="109"/>
      <c r="F12" s="109"/>
      <c r="G12" s="109"/>
      <c r="H12" s="109"/>
    </row>
    <row r="13" spans="1:8" s="37" customFormat="1" ht="20.25" customHeight="1" x14ac:dyDescent="0.2">
      <c r="A13" s="178"/>
      <c r="B13" s="188" t="s">
        <v>244</v>
      </c>
      <c r="C13" s="226"/>
      <c r="D13" s="109"/>
      <c r="E13" s="109"/>
      <c r="F13" s="109"/>
      <c r="G13" s="109"/>
      <c r="H13" s="109"/>
    </row>
    <row r="14" spans="1:8" s="37" customFormat="1" ht="14.25" x14ac:dyDescent="0.2">
      <c r="A14" s="178"/>
      <c r="B14" s="188" t="s">
        <v>245</v>
      </c>
      <c r="C14" s="226"/>
      <c r="D14" s="109"/>
      <c r="E14" s="109"/>
      <c r="F14" s="109"/>
      <c r="G14" s="109"/>
      <c r="H14" s="109"/>
    </row>
    <row r="15" spans="1:8" s="37" customFormat="1" ht="14.25" x14ac:dyDescent="0.2">
      <c r="A15" s="178"/>
      <c r="B15" s="188" t="s">
        <v>246</v>
      </c>
      <c r="C15" s="226"/>
      <c r="D15" s="109"/>
      <c r="E15" s="109"/>
      <c r="F15" s="109"/>
      <c r="G15" s="109"/>
      <c r="H15" s="109"/>
    </row>
    <row r="16" spans="1:8" s="37" customFormat="1" ht="14.25" x14ac:dyDescent="0.2">
      <c r="A16" s="270" t="s">
        <v>45</v>
      </c>
      <c r="B16" s="341"/>
      <c r="C16" s="226"/>
      <c r="D16" s="109"/>
      <c r="E16" s="109"/>
      <c r="F16" s="109"/>
      <c r="G16" s="109"/>
      <c r="H16" s="109"/>
    </row>
    <row r="17" spans="1:8" s="37" customFormat="1" ht="28.5" x14ac:dyDescent="0.2">
      <c r="A17" s="178"/>
      <c r="B17" s="188" t="s">
        <v>247</v>
      </c>
      <c r="C17" s="226"/>
      <c r="D17" s="109"/>
      <c r="E17" s="109"/>
      <c r="F17" s="109"/>
      <c r="G17" s="109"/>
      <c r="H17" s="109"/>
    </row>
    <row r="18" spans="1:8" s="37" customFormat="1" ht="14.25" x14ac:dyDescent="0.2">
      <c r="A18" s="178"/>
      <c r="B18" s="188" t="s">
        <v>248</v>
      </c>
      <c r="C18" s="226"/>
      <c r="D18" s="109"/>
      <c r="E18" s="109"/>
      <c r="F18" s="109"/>
      <c r="G18" s="109"/>
      <c r="H18" s="109"/>
    </row>
    <row r="19" spans="1:8" s="37" customFormat="1" ht="28.5" x14ac:dyDescent="0.2">
      <c r="A19" s="178"/>
      <c r="B19" s="188" t="s">
        <v>249</v>
      </c>
      <c r="C19" s="226"/>
      <c r="D19" s="109"/>
      <c r="E19" s="109"/>
      <c r="F19" s="109"/>
      <c r="G19" s="109"/>
      <c r="H19" s="109"/>
    </row>
    <row r="20" spans="1:8" s="37" customFormat="1" ht="28.5" x14ac:dyDescent="0.2">
      <c r="A20" s="178"/>
      <c r="B20" s="188" t="s">
        <v>250</v>
      </c>
      <c r="C20" s="226"/>
      <c r="D20" s="109"/>
      <c r="E20" s="109"/>
      <c r="F20" s="109"/>
      <c r="G20" s="109"/>
      <c r="H20" s="109"/>
    </row>
    <row r="21" spans="1:8" s="37" customFormat="1" ht="28.5" x14ac:dyDescent="0.2">
      <c r="A21" s="178"/>
      <c r="B21" s="188" t="s">
        <v>251</v>
      </c>
      <c r="C21" s="226"/>
      <c r="D21" s="109"/>
      <c r="E21" s="109"/>
      <c r="F21" s="109"/>
      <c r="G21" s="109"/>
      <c r="H21" s="109"/>
    </row>
    <row r="22" spans="1:8" s="37" customFormat="1" ht="14.25" x14ac:dyDescent="0.2">
      <c r="A22" s="178"/>
      <c r="B22" s="188" t="s">
        <v>252</v>
      </c>
      <c r="C22" s="226"/>
      <c r="D22" s="109"/>
      <c r="E22" s="109"/>
      <c r="F22" s="109"/>
      <c r="G22" s="109"/>
      <c r="H22" s="109"/>
    </row>
    <row r="23" spans="1:8" s="37" customFormat="1" ht="28.5" x14ac:dyDescent="0.2">
      <c r="A23" s="178"/>
      <c r="B23" s="188" t="s">
        <v>253</v>
      </c>
      <c r="C23" s="226"/>
      <c r="D23" s="109"/>
      <c r="E23" s="109"/>
      <c r="F23" s="109"/>
      <c r="G23" s="109"/>
      <c r="H23" s="109"/>
    </row>
    <row r="24" spans="1:8" s="37" customFormat="1" ht="14.25" x14ac:dyDescent="0.2">
      <c r="A24" s="178"/>
      <c r="B24" s="188" t="s">
        <v>254</v>
      </c>
      <c r="C24" s="226"/>
      <c r="D24" s="109"/>
      <c r="E24" s="109"/>
      <c r="F24" s="109"/>
      <c r="G24" s="109"/>
      <c r="H24" s="109"/>
    </row>
    <row r="25" spans="1:8" s="37" customFormat="1" ht="28.5" x14ac:dyDescent="0.2">
      <c r="A25" s="178"/>
      <c r="B25" s="188" t="s">
        <v>255</v>
      </c>
      <c r="C25" s="226"/>
      <c r="D25" s="109"/>
      <c r="E25" s="109"/>
      <c r="F25" s="109"/>
      <c r="G25" s="109"/>
      <c r="H25" s="109"/>
    </row>
    <row r="26" spans="1:8" s="37" customFormat="1" ht="14.25" x14ac:dyDescent="0.2">
      <c r="A26" s="270" t="s">
        <v>46</v>
      </c>
      <c r="B26" s="341"/>
      <c r="C26" s="226"/>
      <c r="D26" s="109"/>
      <c r="E26" s="109"/>
      <c r="F26" s="109"/>
      <c r="G26" s="109"/>
      <c r="H26" s="109"/>
    </row>
    <row r="27" spans="1:8" s="37" customFormat="1" ht="14.25" x14ac:dyDescent="0.2">
      <c r="A27" s="178"/>
      <c r="B27" s="188" t="s">
        <v>256</v>
      </c>
      <c r="C27" s="226"/>
      <c r="D27" s="109"/>
      <c r="E27" s="109"/>
      <c r="F27" s="109"/>
      <c r="G27" s="109"/>
      <c r="H27" s="109"/>
    </row>
    <row r="28" spans="1:8" s="37" customFormat="1" ht="14.25" x14ac:dyDescent="0.2">
      <c r="A28" s="178"/>
      <c r="B28" s="188" t="s">
        <v>257</v>
      </c>
      <c r="C28" s="226"/>
      <c r="D28" s="109"/>
      <c r="E28" s="109"/>
      <c r="F28" s="109"/>
      <c r="G28" s="109"/>
      <c r="H28" s="109"/>
    </row>
    <row r="29" spans="1:8" s="37" customFormat="1" ht="28.5" x14ac:dyDescent="0.2">
      <c r="A29" s="178"/>
      <c r="B29" s="188" t="s">
        <v>258</v>
      </c>
      <c r="C29" s="226"/>
      <c r="D29" s="109"/>
      <c r="E29" s="109"/>
      <c r="F29" s="109"/>
      <c r="G29" s="109"/>
      <c r="H29" s="109"/>
    </row>
    <row r="30" spans="1:8" s="37" customFormat="1" ht="28.5" x14ac:dyDescent="0.2">
      <c r="A30" s="178"/>
      <c r="B30" s="188" t="s">
        <v>259</v>
      </c>
      <c r="C30" s="226"/>
      <c r="D30" s="109"/>
      <c r="E30" s="109"/>
      <c r="F30" s="109"/>
      <c r="G30" s="109"/>
      <c r="H30" s="109"/>
    </row>
    <row r="31" spans="1:8" s="37" customFormat="1" ht="28.5" x14ac:dyDescent="0.2">
      <c r="A31" s="178"/>
      <c r="B31" s="188" t="s">
        <v>260</v>
      </c>
      <c r="C31" s="226"/>
      <c r="D31" s="109"/>
      <c r="E31" s="109"/>
      <c r="F31" s="109"/>
      <c r="G31" s="109"/>
      <c r="H31" s="109"/>
    </row>
    <row r="32" spans="1:8" s="37" customFormat="1" ht="28.5" x14ac:dyDescent="0.2">
      <c r="A32" s="178"/>
      <c r="B32" s="188" t="s">
        <v>261</v>
      </c>
      <c r="C32" s="226"/>
      <c r="D32" s="109"/>
      <c r="E32" s="109"/>
      <c r="F32" s="109"/>
      <c r="G32" s="109"/>
      <c r="H32" s="109"/>
    </row>
    <row r="33" spans="1:8" s="37" customFormat="1" ht="14.25" x14ac:dyDescent="0.2">
      <c r="A33" s="178"/>
      <c r="B33" s="188" t="s">
        <v>262</v>
      </c>
      <c r="C33" s="226"/>
      <c r="D33" s="109"/>
      <c r="E33" s="109"/>
      <c r="F33" s="109"/>
      <c r="G33" s="109"/>
      <c r="H33" s="109"/>
    </row>
    <row r="34" spans="1:8" s="37" customFormat="1" ht="14.25" x14ac:dyDescent="0.2">
      <c r="A34" s="178"/>
      <c r="B34" s="188" t="s">
        <v>263</v>
      </c>
      <c r="C34" s="226"/>
      <c r="D34" s="109"/>
      <c r="E34" s="109"/>
      <c r="F34" s="109"/>
      <c r="G34" s="109"/>
      <c r="H34" s="109"/>
    </row>
    <row r="35" spans="1:8" s="37" customFormat="1" ht="14.25" x14ac:dyDescent="0.2">
      <c r="A35" s="178"/>
      <c r="B35" s="188" t="s">
        <v>264</v>
      </c>
      <c r="C35" s="226"/>
      <c r="D35" s="109"/>
      <c r="E35" s="109"/>
      <c r="F35" s="109"/>
      <c r="G35" s="109"/>
      <c r="H35" s="109"/>
    </row>
    <row r="36" spans="1:8" s="37" customFormat="1" ht="14.25" x14ac:dyDescent="0.2">
      <c r="A36" s="270" t="s">
        <v>47</v>
      </c>
      <c r="B36" s="341"/>
      <c r="C36" s="226"/>
      <c r="D36" s="109"/>
      <c r="E36" s="109"/>
      <c r="F36" s="109"/>
      <c r="G36" s="109"/>
      <c r="H36" s="109"/>
    </row>
    <row r="37" spans="1:8" s="37" customFormat="1" ht="28.5" x14ac:dyDescent="0.2">
      <c r="A37" s="178"/>
      <c r="B37" s="188" t="s">
        <v>48</v>
      </c>
      <c r="C37" s="226"/>
      <c r="D37" s="109"/>
      <c r="E37" s="109"/>
      <c r="F37" s="109"/>
      <c r="G37" s="109"/>
      <c r="H37" s="109"/>
    </row>
    <row r="38" spans="1:8" s="37" customFormat="1" ht="14.25" x14ac:dyDescent="0.2">
      <c r="A38" s="178"/>
      <c r="B38" s="188" t="s">
        <v>49</v>
      </c>
      <c r="C38" s="226"/>
      <c r="D38" s="109"/>
      <c r="E38" s="109"/>
      <c r="F38" s="109"/>
      <c r="G38" s="109"/>
      <c r="H38" s="109"/>
    </row>
    <row r="39" spans="1:8" s="37" customFormat="1" ht="14.25" x14ac:dyDescent="0.2">
      <c r="A39" s="178"/>
      <c r="B39" s="188" t="s">
        <v>50</v>
      </c>
      <c r="C39" s="120">
        <v>9000000</v>
      </c>
      <c r="D39" s="121">
        <v>1000000</v>
      </c>
      <c r="E39" s="121">
        <f>+D39+C39</f>
        <v>10000000</v>
      </c>
      <c r="F39" s="121">
        <v>10000000</v>
      </c>
      <c r="G39" s="121">
        <v>10000000</v>
      </c>
      <c r="H39" s="121">
        <f>+E39-F39</f>
        <v>0</v>
      </c>
    </row>
    <row r="40" spans="1:8" s="37" customFormat="1" thickBot="1" x14ac:dyDescent="0.25">
      <c r="A40" s="227"/>
      <c r="B40" s="228" t="s">
        <v>51</v>
      </c>
      <c r="C40" s="229"/>
      <c r="D40" s="101"/>
      <c r="E40" s="101"/>
      <c r="F40" s="101"/>
      <c r="G40" s="101"/>
      <c r="H40" s="101"/>
    </row>
    <row r="41" spans="1:8" s="37" customFormat="1" ht="14.25" x14ac:dyDescent="0.2">
      <c r="A41" s="191"/>
      <c r="B41" s="192" t="s">
        <v>52</v>
      </c>
      <c r="C41" s="230"/>
      <c r="D41" s="231"/>
      <c r="E41" s="231"/>
      <c r="F41" s="231"/>
      <c r="G41" s="231"/>
      <c r="H41" s="231"/>
    </row>
    <row r="42" spans="1:8" s="37" customFormat="1" ht="28.5" x14ac:dyDescent="0.2">
      <c r="A42" s="178"/>
      <c r="B42" s="188" t="s">
        <v>265</v>
      </c>
      <c r="C42" s="226"/>
      <c r="D42" s="109"/>
      <c r="E42" s="109"/>
      <c r="F42" s="109"/>
      <c r="G42" s="109"/>
      <c r="H42" s="109"/>
    </row>
    <row r="43" spans="1:8" s="37" customFormat="1" ht="14.25" x14ac:dyDescent="0.2">
      <c r="A43" s="178"/>
      <c r="B43" s="188" t="s">
        <v>54</v>
      </c>
      <c r="C43" s="226"/>
      <c r="D43" s="109"/>
      <c r="E43" s="109"/>
      <c r="F43" s="109"/>
      <c r="G43" s="109"/>
      <c r="H43" s="109"/>
    </row>
    <row r="44" spans="1:8" s="37" customFormat="1" ht="14.25" x14ac:dyDescent="0.2">
      <c r="A44" s="178"/>
      <c r="B44" s="188" t="s">
        <v>55</v>
      </c>
      <c r="C44" s="226"/>
      <c r="D44" s="109"/>
      <c r="E44" s="109"/>
      <c r="F44" s="109"/>
      <c r="G44" s="109"/>
      <c r="H44" s="109"/>
    </row>
    <row r="45" spans="1:8" s="37" customFormat="1" ht="14.25" x14ac:dyDescent="0.2">
      <c r="A45" s="178"/>
      <c r="B45" s="188" t="s">
        <v>56</v>
      </c>
      <c r="C45" s="226"/>
      <c r="D45" s="109"/>
      <c r="E45" s="109"/>
      <c r="F45" s="109"/>
      <c r="G45" s="109"/>
      <c r="H45" s="109"/>
    </row>
    <row r="46" spans="1:8" s="37" customFormat="1" ht="14.25" x14ac:dyDescent="0.2">
      <c r="A46" s="270" t="s">
        <v>266</v>
      </c>
      <c r="B46" s="341"/>
      <c r="C46" s="226"/>
      <c r="D46" s="109"/>
      <c r="E46" s="109"/>
      <c r="F46" s="109"/>
      <c r="G46" s="109"/>
      <c r="H46" s="109"/>
    </row>
    <row r="47" spans="1:8" s="37" customFormat="1" ht="14.25" x14ac:dyDescent="0.2">
      <c r="A47" s="178"/>
      <c r="B47" s="188" t="s">
        <v>267</v>
      </c>
      <c r="C47" s="226"/>
      <c r="D47" s="109"/>
      <c r="E47" s="109"/>
      <c r="F47" s="109"/>
      <c r="G47" s="109"/>
      <c r="H47" s="109"/>
    </row>
    <row r="48" spans="1:8" s="37" customFormat="1" ht="28.5" x14ac:dyDescent="0.2">
      <c r="A48" s="178"/>
      <c r="B48" s="188" t="s">
        <v>268</v>
      </c>
      <c r="C48" s="226"/>
      <c r="D48" s="109"/>
      <c r="E48" s="109"/>
      <c r="F48" s="109"/>
      <c r="G48" s="109"/>
      <c r="H48" s="109"/>
    </row>
    <row r="49" spans="1:8" s="37" customFormat="1" ht="28.5" x14ac:dyDescent="0.2">
      <c r="A49" s="178"/>
      <c r="B49" s="188" t="s">
        <v>269</v>
      </c>
      <c r="C49" s="226"/>
      <c r="D49" s="109"/>
      <c r="E49" s="109"/>
      <c r="F49" s="109"/>
      <c r="G49" s="109"/>
      <c r="H49" s="109"/>
    </row>
    <row r="50" spans="1:8" s="37" customFormat="1" ht="14.25" x14ac:dyDescent="0.2">
      <c r="A50" s="178"/>
      <c r="B50" s="188" t="s">
        <v>270</v>
      </c>
      <c r="C50" s="226"/>
      <c r="D50" s="109"/>
      <c r="E50" s="109"/>
      <c r="F50" s="109"/>
      <c r="G50" s="109"/>
      <c r="H50" s="109"/>
    </row>
    <row r="51" spans="1:8" s="37" customFormat="1" ht="14.25" x14ac:dyDescent="0.2">
      <c r="A51" s="178"/>
      <c r="B51" s="188" t="s">
        <v>271</v>
      </c>
      <c r="C51" s="226"/>
      <c r="D51" s="109"/>
      <c r="E51" s="109"/>
      <c r="F51" s="109"/>
      <c r="G51" s="109"/>
      <c r="H51" s="109"/>
    </row>
    <row r="52" spans="1:8" s="37" customFormat="1" ht="14.25" x14ac:dyDescent="0.2">
      <c r="A52" s="178"/>
      <c r="B52" s="188" t="s">
        <v>272</v>
      </c>
      <c r="C52" s="226"/>
      <c r="D52" s="109"/>
      <c r="E52" s="109"/>
      <c r="F52" s="109"/>
      <c r="G52" s="109"/>
      <c r="H52" s="109"/>
    </row>
    <row r="53" spans="1:8" s="37" customFormat="1" ht="14.25" x14ac:dyDescent="0.2">
      <c r="A53" s="178"/>
      <c r="B53" s="188" t="s">
        <v>273</v>
      </c>
      <c r="C53" s="226"/>
      <c r="D53" s="109"/>
      <c r="E53" s="109"/>
      <c r="F53" s="109"/>
      <c r="G53" s="109"/>
      <c r="H53" s="109"/>
    </row>
    <row r="54" spans="1:8" s="37" customFormat="1" ht="14.25" x14ac:dyDescent="0.2">
      <c r="A54" s="178"/>
      <c r="B54" s="188" t="s">
        <v>274</v>
      </c>
      <c r="C54" s="226"/>
      <c r="D54" s="109"/>
      <c r="E54" s="109"/>
      <c r="F54" s="109"/>
      <c r="G54" s="109"/>
      <c r="H54" s="109"/>
    </row>
    <row r="55" spans="1:8" s="37" customFormat="1" ht="14.25" x14ac:dyDescent="0.2">
      <c r="A55" s="178"/>
      <c r="B55" s="188" t="s">
        <v>107</v>
      </c>
      <c r="C55" s="226"/>
      <c r="D55" s="109"/>
      <c r="E55" s="109"/>
      <c r="F55" s="109"/>
      <c r="G55" s="109"/>
      <c r="H55" s="109"/>
    </row>
    <row r="56" spans="1:8" s="37" customFormat="1" ht="14.25" x14ac:dyDescent="0.2">
      <c r="A56" s="178"/>
      <c r="B56" s="188"/>
      <c r="C56" s="226"/>
      <c r="D56" s="109"/>
      <c r="E56" s="109"/>
      <c r="F56" s="109"/>
      <c r="G56" s="109"/>
      <c r="H56" s="109"/>
    </row>
    <row r="57" spans="1:8" s="37" customFormat="1" ht="14.25" x14ac:dyDescent="0.2">
      <c r="A57" s="178"/>
      <c r="B57" s="188"/>
      <c r="C57" s="226"/>
      <c r="D57" s="109"/>
      <c r="E57" s="109"/>
      <c r="F57" s="109"/>
      <c r="G57" s="109"/>
      <c r="H57" s="109"/>
    </row>
    <row r="58" spans="1:8" s="37" customFormat="1" ht="14.25" x14ac:dyDescent="0.2">
      <c r="A58" s="270" t="s">
        <v>74</v>
      </c>
      <c r="B58" s="341"/>
      <c r="C58" s="226"/>
      <c r="D58" s="109"/>
      <c r="E58" s="109"/>
      <c r="F58" s="109"/>
      <c r="G58" s="109"/>
      <c r="H58" s="109"/>
    </row>
    <row r="59" spans="1:8" s="37" customFormat="1" ht="18.75" customHeight="1" x14ac:dyDescent="0.2">
      <c r="A59" s="178"/>
      <c r="B59" s="188" t="s">
        <v>275</v>
      </c>
      <c r="C59" s="226"/>
      <c r="D59" s="109"/>
      <c r="E59" s="109"/>
      <c r="F59" s="109"/>
      <c r="G59" s="109"/>
      <c r="H59" s="109"/>
    </row>
    <row r="60" spans="1:8" s="37" customFormat="1" ht="14.25" x14ac:dyDescent="0.2">
      <c r="A60" s="178"/>
      <c r="B60" s="188" t="s">
        <v>276</v>
      </c>
      <c r="C60" s="226"/>
      <c r="D60" s="109"/>
      <c r="E60" s="109"/>
      <c r="F60" s="109"/>
      <c r="G60" s="109"/>
      <c r="H60" s="109"/>
    </row>
    <row r="61" spans="1:8" s="37" customFormat="1" ht="28.5" x14ac:dyDescent="0.2">
      <c r="A61" s="178"/>
      <c r="B61" s="188" t="s">
        <v>277</v>
      </c>
      <c r="C61" s="226"/>
      <c r="D61" s="226"/>
      <c r="E61" s="226"/>
      <c r="F61" s="226"/>
      <c r="G61" s="226"/>
      <c r="H61" s="226"/>
    </row>
    <row r="62" spans="1:8" s="37" customFormat="1" ht="14.25" x14ac:dyDescent="0.2">
      <c r="A62" s="270" t="s">
        <v>278</v>
      </c>
      <c r="B62" s="341"/>
      <c r="C62" s="226"/>
      <c r="D62" s="109"/>
      <c r="E62" s="109"/>
      <c r="F62" s="109"/>
      <c r="G62" s="109"/>
      <c r="H62" s="109"/>
    </row>
    <row r="63" spans="1:8" s="37" customFormat="1" ht="28.5" x14ac:dyDescent="0.2">
      <c r="A63" s="178"/>
      <c r="B63" s="188" t="s">
        <v>279</v>
      </c>
      <c r="C63" s="226"/>
      <c r="D63" s="109"/>
      <c r="E63" s="109"/>
      <c r="F63" s="109"/>
      <c r="G63" s="109"/>
      <c r="H63" s="109"/>
    </row>
    <row r="64" spans="1:8" s="37" customFormat="1" ht="14.25" x14ac:dyDescent="0.2">
      <c r="A64" s="178"/>
      <c r="B64" s="188" t="s">
        <v>280</v>
      </c>
      <c r="C64" s="226"/>
      <c r="D64" s="109"/>
      <c r="E64" s="109"/>
      <c r="F64" s="109"/>
      <c r="G64" s="109"/>
      <c r="H64" s="109"/>
    </row>
    <row r="65" spans="1:8" s="37" customFormat="1" ht="14.25" x14ac:dyDescent="0.2">
      <c r="A65" s="178"/>
      <c r="B65" s="188" t="s">
        <v>281</v>
      </c>
      <c r="C65" s="226"/>
      <c r="D65" s="109"/>
      <c r="E65" s="109"/>
      <c r="F65" s="109"/>
      <c r="G65" s="109"/>
      <c r="H65" s="109"/>
    </row>
    <row r="66" spans="1:8" s="37" customFormat="1" ht="14.25" x14ac:dyDescent="0.2">
      <c r="A66" s="178"/>
      <c r="B66" s="188" t="s">
        <v>282</v>
      </c>
      <c r="C66" s="226"/>
      <c r="D66" s="109"/>
      <c r="E66" s="109"/>
      <c r="F66" s="109"/>
      <c r="G66" s="109"/>
      <c r="H66" s="109"/>
    </row>
    <row r="67" spans="1:8" s="37" customFormat="1" ht="28.5" x14ac:dyDescent="0.2">
      <c r="A67" s="178"/>
      <c r="B67" s="92" t="s">
        <v>283</v>
      </c>
      <c r="C67" s="226"/>
      <c r="D67" s="226"/>
      <c r="E67" s="226"/>
      <c r="F67" s="226"/>
      <c r="G67" s="226"/>
      <c r="H67" s="226"/>
    </row>
    <row r="68" spans="1:8" s="37" customFormat="1" ht="14.25" x14ac:dyDescent="0.2">
      <c r="A68" s="178"/>
      <c r="B68" s="188" t="s">
        <v>284</v>
      </c>
      <c r="C68" s="226"/>
      <c r="D68" s="109"/>
      <c r="E68" s="109"/>
      <c r="F68" s="109"/>
      <c r="G68" s="109"/>
      <c r="H68" s="109"/>
    </row>
    <row r="69" spans="1:8" s="37" customFormat="1" ht="28.5" x14ac:dyDescent="0.2">
      <c r="A69" s="178"/>
      <c r="B69" s="188" t="s">
        <v>285</v>
      </c>
      <c r="C69" s="226"/>
      <c r="D69" s="109"/>
      <c r="E69" s="109"/>
      <c r="F69" s="109"/>
      <c r="G69" s="109"/>
      <c r="H69" s="109"/>
    </row>
    <row r="70" spans="1:8" s="37" customFormat="1" ht="14.25" x14ac:dyDescent="0.2">
      <c r="A70" s="270" t="s">
        <v>286</v>
      </c>
      <c r="B70" s="341"/>
      <c r="C70" s="226"/>
      <c r="D70" s="109"/>
      <c r="E70" s="109"/>
      <c r="F70" s="109"/>
      <c r="G70" s="109"/>
      <c r="H70" s="109"/>
    </row>
    <row r="71" spans="1:8" s="37" customFormat="1" ht="14.25" x14ac:dyDescent="0.2">
      <c r="A71" s="178"/>
      <c r="B71" s="188" t="s">
        <v>58</v>
      </c>
      <c r="C71" s="226"/>
      <c r="D71" s="109"/>
      <c r="E71" s="109"/>
      <c r="F71" s="109"/>
      <c r="G71" s="109"/>
      <c r="H71" s="109"/>
    </row>
    <row r="72" spans="1:8" s="37" customFormat="1" ht="14.25" x14ac:dyDescent="0.2">
      <c r="A72" s="178"/>
      <c r="B72" s="188" t="s">
        <v>59</v>
      </c>
      <c r="C72" s="226"/>
      <c r="D72" s="109"/>
      <c r="E72" s="109"/>
      <c r="F72" s="109"/>
      <c r="G72" s="109"/>
      <c r="H72" s="109"/>
    </row>
    <row r="73" spans="1:8" s="37" customFormat="1" ht="14.25" x14ac:dyDescent="0.2">
      <c r="A73" s="178"/>
      <c r="B73" s="188" t="s">
        <v>60</v>
      </c>
      <c r="C73" s="226"/>
      <c r="D73" s="109"/>
      <c r="E73" s="109"/>
      <c r="F73" s="109"/>
      <c r="G73" s="109"/>
      <c r="H73" s="109"/>
    </row>
    <row r="74" spans="1:8" s="37" customFormat="1" ht="14.25" x14ac:dyDescent="0.2">
      <c r="A74" s="270" t="s">
        <v>287</v>
      </c>
      <c r="B74" s="341"/>
      <c r="C74" s="226"/>
      <c r="D74" s="109"/>
      <c r="E74" s="109"/>
      <c r="F74" s="109"/>
      <c r="G74" s="109"/>
      <c r="H74" s="109"/>
    </row>
    <row r="75" spans="1:8" s="37" customFormat="1" ht="14.25" x14ac:dyDescent="0.2">
      <c r="A75" s="178"/>
      <c r="B75" s="188" t="s">
        <v>288</v>
      </c>
      <c r="C75" s="226"/>
      <c r="D75" s="109"/>
      <c r="E75" s="109"/>
      <c r="F75" s="109"/>
      <c r="G75" s="109"/>
      <c r="H75" s="109"/>
    </row>
    <row r="76" spans="1:8" s="37" customFormat="1" ht="14.25" x14ac:dyDescent="0.2">
      <c r="A76" s="178"/>
      <c r="B76" s="188" t="s">
        <v>62</v>
      </c>
      <c r="C76" s="226"/>
      <c r="D76" s="109"/>
      <c r="E76" s="109"/>
      <c r="F76" s="109"/>
      <c r="G76" s="109"/>
      <c r="H76" s="109"/>
    </row>
    <row r="77" spans="1:8" s="37" customFormat="1" ht="14.25" x14ac:dyDescent="0.2">
      <c r="A77" s="178"/>
      <c r="B77" s="188" t="s">
        <v>63</v>
      </c>
      <c r="C77" s="226"/>
      <c r="D77" s="109"/>
      <c r="E77" s="109"/>
      <c r="F77" s="109"/>
      <c r="G77" s="109"/>
      <c r="H77" s="109"/>
    </row>
    <row r="78" spans="1:8" s="37" customFormat="1" ht="14.25" x14ac:dyDescent="0.2">
      <c r="A78" s="178"/>
      <c r="B78" s="188" t="s">
        <v>64</v>
      </c>
      <c r="C78" s="226"/>
      <c r="D78" s="109"/>
      <c r="E78" s="109"/>
      <c r="F78" s="109"/>
      <c r="G78" s="109"/>
      <c r="H78" s="109"/>
    </row>
    <row r="79" spans="1:8" s="37" customFormat="1" ht="14.25" x14ac:dyDescent="0.2">
      <c r="A79" s="178"/>
      <c r="B79" s="188" t="s">
        <v>65</v>
      </c>
      <c r="C79" s="226"/>
      <c r="D79" s="109"/>
      <c r="E79" s="109"/>
      <c r="F79" s="109"/>
      <c r="G79" s="109"/>
      <c r="H79" s="109"/>
    </row>
    <row r="80" spans="1:8" s="37" customFormat="1" ht="14.25" x14ac:dyDescent="0.2">
      <c r="A80" s="178"/>
      <c r="B80" s="188" t="s">
        <v>66</v>
      </c>
      <c r="C80" s="226"/>
      <c r="D80" s="109"/>
      <c r="E80" s="109"/>
      <c r="F80" s="109"/>
      <c r="G80" s="109"/>
      <c r="H80" s="109"/>
    </row>
    <row r="81" spans="1:8" s="37" customFormat="1" ht="29.25" thickBot="1" x14ac:dyDescent="0.25">
      <c r="A81" s="178"/>
      <c r="B81" s="188" t="s">
        <v>289</v>
      </c>
      <c r="C81" s="226"/>
      <c r="D81" s="109"/>
      <c r="E81" s="109"/>
      <c r="F81" s="109"/>
      <c r="G81" s="109"/>
      <c r="H81" s="109"/>
    </row>
    <row r="82" spans="1:8" s="37" customFormat="1" ht="15.75" thickBot="1" x14ac:dyDescent="0.25">
      <c r="A82" s="232"/>
      <c r="B82" s="233" t="s">
        <v>290</v>
      </c>
      <c r="C82" s="234">
        <f t="shared" ref="C82:H82" si="0">SUM(C8:C81)</f>
        <v>9000000</v>
      </c>
      <c r="D82" s="234">
        <f t="shared" si="0"/>
        <v>1000000</v>
      </c>
      <c r="E82" s="234">
        <f t="shared" si="0"/>
        <v>10000000</v>
      </c>
      <c r="F82" s="234">
        <f>SUM(F8:F81)</f>
        <v>10135191.07</v>
      </c>
      <c r="G82" s="234">
        <f>SUM(G8:G81)</f>
        <v>10135191.07</v>
      </c>
      <c r="H82" s="234">
        <f t="shared" si="0"/>
        <v>-135191.07</v>
      </c>
    </row>
    <row r="83" spans="1:8" s="37" customFormat="1" ht="14.25" x14ac:dyDescent="0.2">
      <c r="A83" s="118"/>
      <c r="B83" s="118"/>
      <c r="C83" s="118"/>
      <c r="D83" s="118"/>
      <c r="E83" s="118"/>
      <c r="F83" s="118"/>
      <c r="G83" s="118"/>
      <c r="H83" s="118"/>
    </row>
    <row r="84" spans="1:8" s="37" customFormat="1" ht="14.25" x14ac:dyDescent="0.2">
      <c r="A84" s="118"/>
      <c r="B84" s="118"/>
      <c r="C84" s="118"/>
      <c r="D84" s="118"/>
      <c r="E84" s="118"/>
      <c r="F84" s="118"/>
      <c r="G84" s="118"/>
      <c r="H84" s="118"/>
    </row>
    <row r="85" spans="1:8" s="37" customFormat="1" ht="23.25" customHeight="1" x14ac:dyDescent="0.2">
      <c r="A85" s="241" t="s">
        <v>311</v>
      </c>
      <c r="B85" s="241"/>
      <c r="C85" s="241"/>
      <c r="D85" s="241"/>
      <c r="E85" s="241"/>
      <c r="F85" s="241"/>
      <c r="G85" s="241"/>
      <c r="H85" s="241"/>
    </row>
    <row r="86" spans="1:8" s="37" customFormat="1" ht="14.25" x14ac:dyDescent="0.2">
      <c r="A86" s="118"/>
      <c r="B86" s="118"/>
      <c r="C86" s="118"/>
      <c r="D86" s="118"/>
      <c r="E86" s="118"/>
      <c r="F86" s="118"/>
      <c r="G86" s="118"/>
      <c r="H86" s="118"/>
    </row>
    <row r="87" spans="1:8" s="37" customFormat="1" ht="14.25" x14ac:dyDescent="0.2">
      <c r="A87" s="118"/>
      <c r="B87" s="118"/>
      <c r="C87" s="118"/>
      <c r="D87" s="118"/>
      <c r="E87" s="118"/>
      <c r="F87" s="118"/>
      <c r="G87" s="118"/>
      <c r="H87" s="118"/>
    </row>
    <row r="88" spans="1:8" s="37" customFormat="1" ht="14.25" x14ac:dyDescent="0.2">
      <c r="A88" s="118"/>
      <c r="B88" s="118"/>
      <c r="C88" s="118"/>
      <c r="D88" s="118"/>
      <c r="E88" s="118"/>
      <c r="F88" s="118"/>
      <c r="G88" s="118"/>
      <c r="H88" s="118"/>
    </row>
    <row r="89" spans="1:8" s="37" customFormat="1" ht="14.25" x14ac:dyDescent="0.2">
      <c r="A89" s="118"/>
      <c r="B89" s="118"/>
      <c r="C89" s="118"/>
      <c r="D89" s="118"/>
      <c r="E89" s="118"/>
      <c r="F89" s="118"/>
      <c r="G89" s="118"/>
      <c r="H89" s="118"/>
    </row>
    <row r="90" spans="1:8" s="37" customFormat="1" ht="14.25" x14ac:dyDescent="0.2">
      <c r="A90" s="118"/>
      <c r="B90" s="118"/>
      <c r="C90" s="118"/>
      <c r="D90" s="118"/>
      <c r="E90" s="118"/>
      <c r="F90" s="118"/>
      <c r="G90" s="118"/>
      <c r="H90" s="118"/>
    </row>
    <row r="91" spans="1:8" s="37" customFormat="1" ht="14.25" x14ac:dyDescent="0.2">
      <c r="A91" s="243" t="s">
        <v>309</v>
      </c>
      <c r="B91" s="243"/>
      <c r="C91" s="243"/>
      <c r="D91" s="243"/>
      <c r="E91" s="243"/>
      <c r="F91" s="243"/>
      <c r="G91" s="243"/>
      <c r="H91" s="243"/>
    </row>
    <row r="92" spans="1:8" s="37" customFormat="1" ht="14.25" x14ac:dyDescent="0.2">
      <c r="A92" s="243" t="s">
        <v>310</v>
      </c>
      <c r="B92" s="243"/>
      <c r="C92" s="243"/>
      <c r="D92" s="243"/>
      <c r="E92" s="243"/>
      <c r="F92" s="243"/>
      <c r="G92" s="243"/>
      <c r="H92" s="243"/>
    </row>
    <row r="93" spans="1:8" s="37" customFormat="1" ht="14.25" x14ac:dyDescent="0.2">
      <c r="A93" s="118"/>
      <c r="B93" s="118"/>
      <c r="C93" s="118"/>
      <c r="D93" s="118"/>
      <c r="E93" s="118"/>
      <c r="F93" s="118"/>
      <c r="G93" s="118"/>
      <c r="H93" s="118"/>
    </row>
    <row r="94" spans="1:8" s="37" customFormat="1" ht="14.25" x14ac:dyDescent="0.2">
      <c r="A94" s="118"/>
      <c r="B94" s="118"/>
      <c r="C94" s="118"/>
      <c r="D94" s="118"/>
      <c r="E94" s="118"/>
      <c r="F94" s="118"/>
      <c r="G94" s="118"/>
      <c r="H94" s="118"/>
    </row>
    <row r="95" spans="1:8" s="37" customFormat="1" ht="14.25" x14ac:dyDescent="0.2">
      <c r="A95" s="118"/>
      <c r="B95" s="118"/>
      <c r="C95" s="118"/>
      <c r="D95" s="118"/>
      <c r="E95" s="118"/>
      <c r="F95" s="118"/>
      <c r="G95" s="118"/>
      <c r="H95" s="118"/>
    </row>
    <row r="96" spans="1:8" s="37" customFormat="1" ht="14.25" x14ac:dyDescent="0.2">
      <c r="A96" s="118"/>
      <c r="B96" s="118"/>
      <c r="C96" s="118"/>
      <c r="D96" s="118"/>
      <c r="E96" s="118"/>
      <c r="F96" s="118"/>
      <c r="G96" s="118"/>
      <c r="H96" s="118"/>
    </row>
    <row r="97" spans="1:8" s="37" customFormat="1" ht="14.25" x14ac:dyDescent="0.2">
      <c r="A97" s="118"/>
      <c r="B97" s="118"/>
      <c r="C97" s="118"/>
      <c r="D97" s="118"/>
      <c r="E97" s="118"/>
      <c r="F97" s="118"/>
      <c r="G97" s="118"/>
      <c r="H97" s="118"/>
    </row>
    <row r="98" spans="1:8" s="37" customFormat="1" ht="14.25" x14ac:dyDescent="0.2">
      <c r="A98" s="118"/>
      <c r="B98" s="118"/>
      <c r="C98" s="118"/>
      <c r="D98" s="118"/>
      <c r="E98" s="118"/>
      <c r="F98" s="118"/>
      <c r="G98" s="118"/>
      <c r="H98" s="118"/>
    </row>
    <row r="99" spans="1:8" s="37" customFormat="1" ht="14.25" x14ac:dyDescent="0.2">
      <c r="A99" s="118"/>
      <c r="B99" s="118"/>
      <c r="C99" s="118"/>
      <c r="D99" s="118"/>
      <c r="E99" s="118"/>
      <c r="F99" s="118"/>
      <c r="G99" s="118"/>
      <c r="H99" s="118"/>
    </row>
    <row r="100" spans="1:8" s="37" customFormat="1" ht="14.25" x14ac:dyDescent="0.2">
      <c r="A100" s="118"/>
      <c r="B100" s="118"/>
      <c r="C100" s="118"/>
      <c r="D100" s="118"/>
      <c r="E100" s="118"/>
      <c r="F100" s="118"/>
      <c r="G100" s="118"/>
      <c r="H100" s="118"/>
    </row>
    <row r="101" spans="1:8" s="37" customFormat="1" ht="14.25" x14ac:dyDescent="0.2">
      <c r="A101" s="118"/>
      <c r="B101" s="118"/>
      <c r="C101" s="118"/>
      <c r="D101" s="118"/>
      <c r="E101" s="118"/>
      <c r="F101" s="118"/>
      <c r="G101" s="118"/>
      <c r="H101" s="118"/>
    </row>
    <row r="102" spans="1:8" s="37" customFormat="1" ht="14.25" x14ac:dyDescent="0.2">
      <c r="A102" s="118"/>
      <c r="B102" s="118"/>
      <c r="C102" s="118"/>
      <c r="D102" s="118"/>
      <c r="E102" s="118"/>
      <c r="F102" s="118"/>
      <c r="G102" s="118"/>
      <c r="H102" s="118"/>
    </row>
    <row r="103" spans="1:8" s="37" customFormat="1" ht="14.25" x14ac:dyDescent="0.2">
      <c r="A103" s="118"/>
      <c r="B103" s="118"/>
      <c r="C103" s="118"/>
      <c r="D103" s="118"/>
      <c r="E103" s="118"/>
      <c r="F103" s="118"/>
      <c r="G103" s="118"/>
      <c r="H103" s="118"/>
    </row>
    <row r="104" spans="1:8" s="37" customFormat="1" ht="14.25" x14ac:dyDescent="0.2">
      <c r="A104" s="118"/>
      <c r="B104" s="118"/>
      <c r="C104" s="118"/>
      <c r="D104" s="118"/>
      <c r="E104" s="118"/>
      <c r="F104" s="118"/>
      <c r="G104" s="118"/>
      <c r="H104" s="118"/>
    </row>
    <row r="105" spans="1:8" s="37" customFormat="1" ht="14.25" x14ac:dyDescent="0.2">
      <c r="A105" s="118"/>
      <c r="B105" s="118"/>
      <c r="C105" s="118"/>
      <c r="D105" s="118"/>
      <c r="E105" s="118"/>
      <c r="F105" s="118"/>
      <c r="G105" s="118"/>
      <c r="H105" s="118"/>
    </row>
    <row r="106" spans="1:8" s="37" customFormat="1" ht="14.25" x14ac:dyDescent="0.2"/>
    <row r="107" spans="1:8" s="37" customFormat="1" ht="14.25" x14ac:dyDescent="0.2"/>
    <row r="108" spans="1:8" s="37" customFormat="1" ht="14.25" x14ac:dyDescent="0.2"/>
    <row r="109" spans="1:8" s="37" customFormat="1" ht="14.25" x14ac:dyDescent="0.2"/>
    <row r="110" spans="1:8" s="37" customFormat="1" ht="14.25" x14ac:dyDescent="0.2"/>
    <row r="111" spans="1:8" s="37" customFormat="1" ht="14.25" x14ac:dyDescent="0.2"/>
    <row r="112" spans="1:8" s="37" customFormat="1" ht="14.25" x14ac:dyDescent="0.2"/>
    <row r="113" s="37" customFormat="1" ht="14.25" x14ac:dyDescent="0.2"/>
    <row r="114" s="37" customFormat="1" ht="14.25" x14ac:dyDescent="0.2"/>
    <row r="115" s="37" customFormat="1" ht="14.25" x14ac:dyDescent="0.2"/>
    <row r="116" s="37" customFormat="1" ht="14.25" x14ac:dyDescent="0.2"/>
    <row r="117" s="37" customFormat="1" ht="14.25" x14ac:dyDescent="0.2"/>
    <row r="118" s="37" customFormat="1" ht="14.25" x14ac:dyDescent="0.2"/>
    <row r="119" s="37" customFormat="1" ht="14.25" x14ac:dyDescent="0.2"/>
    <row r="120" s="37" customFormat="1" ht="14.25" x14ac:dyDescent="0.2"/>
    <row r="121" s="37" customFormat="1" ht="14.25" x14ac:dyDescent="0.2"/>
    <row r="122" s="37" customFormat="1" ht="14.25" x14ac:dyDescent="0.2"/>
    <row r="123" s="37" customFormat="1" ht="14.25" x14ac:dyDescent="0.2"/>
    <row r="124" s="37" customFormat="1" ht="14.25" x14ac:dyDescent="0.2"/>
    <row r="125" s="37" customFormat="1" ht="14.25" x14ac:dyDescent="0.2"/>
    <row r="126" s="37" customFormat="1" ht="14.25" x14ac:dyDescent="0.2"/>
    <row r="127" s="37" customFormat="1" ht="14.25" x14ac:dyDescent="0.2"/>
    <row r="128" s="37" customFormat="1" ht="14.25" x14ac:dyDescent="0.2"/>
    <row r="129" s="37" customFormat="1" ht="14.25" x14ac:dyDescent="0.2"/>
    <row r="130" s="37" customFormat="1" ht="14.25" x14ac:dyDescent="0.2"/>
    <row r="131" s="37" customFormat="1" ht="14.25" x14ac:dyDescent="0.2"/>
    <row r="132" s="37" customFormat="1" ht="14.25" x14ac:dyDescent="0.2"/>
    <row r="133" s="37" customFormat="1" ht="14.25" x14ac:dyDescent="0.2"/>
    <row r="134" s="37" customFormat="1" ht="14.25" x14ac:dyDescent="0.2"/>
    <row r="135" s="37" customFormat="1" ht="14.25" x14ac:dyDescent="0.2"/>
    <row r="136" s="37" customFormat="1" ht="14.25" x14ac:dyDescent="0.2"/>
    <row r="137" s="37" customFormat="1" ht="14.25" x14ac:dyDescent="0.2"/>
    <row r="138" s="37" customFormat="1" ht="14.25" x14ac:dyDescent="0.2"/>
    <row r="139" s="37" customFormat="1" ht="14.25" x14ac:dyDescent="0.2"/>
    <row r="140" s="37" customFormat="1" ht="14.25" x14ac:dyDescent="0.2"/>
    <row r="141" s="37" customFormat="1" ht="14.25" x14ac:dyDescent="0.2"/>
    <row r="142" s="37" customFormat="1" ht="14.25" x14ac:dyDescent="0.2"/>
    <row r="143" s="37" customFormat="1" ht="14.25" x14ac:dyDescent="0.2"/>
    <row r="144" s="37" customFormat="1" ht="14.25" x14ac:dyDescent="0.2"/>
    <row r="145" s="37" customFormat="1" ht="14.25" x14ac:dyDescent="0.2"/>
    <row r="146" s="37" customFormat="1" ht="14.25" x14ac:dyDescent="0.2"/>
    <row r="147" s="37" customFormat="1" ht="14.25" x14ac:dyDescent="0.2"/>
    <row r="148" s="37" customFormat="1" ht="14.25" x14ac:dyDescent="0.2"/>
    <row r="149" s="37" customFormat="1" ht="14.25" x14ac:dyDescent="0.2"/>
    <row r="150" s="37" customFormat="1" ht="14.25" x14ac:dyDescent="0.2"/>
    <row r="151" s="37" customFormat="1" ht="14.25" x14ac:dyDescent="0.2"/>
    <row r="152" s="37" customFormat="1" ht="14.25" x14ac:dyDescent="0.2"/>
    <row r="153" s="37" customFormat="1" ht="14.25" x14ac:dyDescent="0.2"/>
    <row r="154" s="37" customFormat="1" ht="14.25" x14ac:dyDescent="0.2"/>
    <row r="155" s="37" customFormat="1" ht="14.25" x14ac:dyDescent="0.2"/>
    <row r="156" s="37" customFormat="1" ht="14.25" x14ac:dyDescent="0.2"/>
    <row r="157" s="37" customFormat="1" ht="14.25" x14ac:dyDescent="0.2"/>
    <row r="158" s="37" customFormat="1" ht="14.25" x14ac:dyDescent="0.2"/>
    <row r="159" s="37" customFormat="1" ht="14.25" x14ac:dyDescent="0.2"/>
    <row r="160" s="37" customFormat="1" ht="14.25" x14ac:dyDescent="0.2"/>
    <row r="161" s="37" customFormat="1" ht="14.25" x14ac:dyDescent="0.2"/>
    <row r="162" s="37" customFormat="1" ht="14.25" x14ac:dyDescent="0.2"/>
    <row r="163" s="37" customFormat="1" ht="14.25" x14ac:dyDescent="0.2"/>
    <row r="164" s="37" customFormat="1" ht="14.25" x14ac:dyDescent="0.2"/>
    <row r="165" s="37" customFormat="1" ht="14.25" x14ac:dyDescent="0.2"/>
    <row r="166" s="37" customFormat="1" ht="14.25" x14ac:dyDescent="0.2"/>
    <row r="167" s="37" customFormat="1" ht="14.25" x14ac:dyDescent="0.2"/>
    <row r="168" s="37" customFormat="1" ht="14.25" x14ac:dyDescent="0.2"/>
    <row r="169" s="37" customFormat="1" ht="14.25" x14ac:dyDescent="0.2"/>
    <row r="170" s="37" customFormat="1" ht="14.25" x14ac:dyDescent="0.2"/>
    <row r="171" s="37" customFormat="1" ht="14.25" x14ac:dyDescent="0.2"/>
    <row r="172" s="37" customFormat="1" ht="14.25" x14ac:dyDescent="0.2"/>
    <row r="173" s="37" customFormat="1" ht="14.25" x14ac:dyDescent="0.2"/>
    <row r="174" s="37" customFormat="1" ht="14.25" x14ac:dyDescent="0.2"/>
    <row r="175" s="37" customFormat="1" ht="14.25" x14ac:dyDescent="0.2"/>
    <row r="176" s="37" customFormat="1" ht="14.25" x14ac:dyDescent="0.2"/>
    <row r="177" s="37" customFormat="1" ht="14.25" x14ac:dyDescent="0.2"/>
    <row r="178" s="37" customFormat="1" ht="14.25" x14ac:dyDescent="0.2"/>
    <row r="179" s="37" customFormat="1" ht="14.25" x14ac:dyDescent="0.2"/>
    <row r="180" s="37" customFormat="1" ht="14.25" x14ac:dyDescent="0.2"/>
    <row r="181" s="37" customFormat="1" ht="14.25" x14ac:dyDescent="0.2"/>
    <row r="182" s="37" customFormat="1" ht="14.25" x14ac:dyDescent="0.2"/>
    <row r="183" s="37" customFormat="1" ht="14.25" x14ac:dyDescent="0.2"/>
    <row r="184" s="37" customFormat="1" ht="14.25" x14ac:dyDescent="0.2"/>
    <row r="185" s="37" customFormat="1" ht="14.25" x14ac:dyDescent="0.2"/>
    <row r="186" s="37" customFormat="1" ht="14.25" x14ac:dyDescent="0.2"/>
    <row r="187" s="37" customFormat="1" ht="14.25" x14ac:dyDescent="0.2"/>
    <row r="188" s="37" customFormat="1" ht="14.25" x14ac:dyDescent="0.2"/>
    <row r="189" s="37" customFormat="1" ht="14.25" x14ac:dyDescent="0.2"/>
    <row r="190" s="37" customFormat="1" ht="14.25" x14ac:dyDescent="0.2"/>
    <row r="191" s="37" customFormat="1" ht="14.25" x14ac:dyDescent="0.2"/>
    <row r="192" s="37" customFormat="1" ht="14.25" x14ac:dyDescent="0.2"/>
    <row r="193" s="37" customFormat="1" ht="14.25" x14ac:dyDescent="0.2"/>
    <row r="194" s="37" customFormat="1" ht="14.25" x14ac:dyDescent="0.2"/>
    <row r="195" s="37" customFormat="1" ht="14.25" x14ac:dyDescent="0.2"/>
    <row r="196" s="37" customFormat="1" ht="14.25" x14ac:dyDescent="0.2"/>
    <row r="197" s="37" customFormat="1" ht="14.25" x14ac:dyDescent="0.2"/>
    <row r="198" s="37" customFormat="1" ht="14.25" x14ac:dyDescent="0.2"/>
    <row r="199" s="37" customFormat="1" ht="14.25" x14ac:dyDescent="0.2"/>
    <row r="200" s="37" customFormat="1" ht="14.25" x14ac:dyDescent="0.2"/>
    <row r="201" s="37" customFormat="1" ht="14.25" x14ac:dyDescent="0.2"/>
    <row r="202" s="37" customFormat="1" ht="14.25" x14ac:dyDescent="0.2"/>
    <row r="203" s="37" customFormat="1" ht="14.25" x14ac:dyDescent="0.2"/>
    <row r="204" s="37" customFormat="1" ht="14.25" x14ac:dyDescent="0.2"/>
    <row r="205" s="37" customFormat="1" ht="14.25" x14ac:dyDescent="0.2"/>
    <row r="206" s="37" customFormat="1" ht="14.25" x14ac:dyDescent="0.2"/>
    <row r="207" s="37" customFormat="1" ht="14.25" x14ac:dyDescent="0.2"/>
    <row r="208" s="37" customFormat="1" ht="14.25" x14ac:dyDescent="0.2"/>
    <row r="209" s="37" customFormat="1" ht="14.25" x14ac:dyDescent="0.2"/>
    <row r="210" s="37" customFormat="1" ht="14.25" x14ac:dyDescent="0.2"/>
    <row r="211" s="37" customFormat="1" ht="14.25" x14ac:dyDescent="0.2"/>
    <row r="212" s="37" customFormat="1" ht="14.25" x14ac:dyDescent="0.2"/>
    <row r="213" s="37" customFormat="1" ht="14.25" x14ac:dyDescent="0.2"/>
    <row r="214" s="37" customFormat="1" ht="14.25" x14ac:dyDescent="0.2"/>
    <row r="215" s="37" customFormat="1" ht="14.25" x14ac:dyDescent="0.2"/>
    <row r="216" s="37" customFormat="1" ht="14.25" x14ac:dyDescent="0.2"/>
    <row r="217" s="37" customFormat="1" ht="14.25" x14ac:dyDescent="0.2"/>
    <row r="218" s="37" customFormat="1" ht="14.25" x14ac:dyDescent="0.2"/>
    <row r="219" s="37" customFormat="1" ht="14.25" x14ac:dyDescent="0.2"/>
    <row r="220" s="37" customFormat="1" ht="14.25" x14ac:dyDescent="0.2"/>
    <row r="221" s="37" customFormat="1" ht="14.25" x14ac:dyDescent="0.2"/>
    <row r="222" s="37" customFormat="1" ht="14.25" x14ac:dyDescent="0.2"/>
    <row r="223" s="37" customFormat="1" ht="14.25" x14ac:dyDescent="0.2"/>
    <row r="224" s="37" customFormat="1" ht="14.25" x14ac:dyDescent="0.2"/>
    <row r="225" s="37" customFormat="1" ht="14.25" x14ac:dyDescent="0.2"/>
    <row r="226" s="37" customFormat="1" ht="14.25" x14ac:dyDescent="0.2"/>
    <row r="227" s="37" customFormat="1" ht="14.25" x14ac:dyDescent="0.2"/>
    <row r="228" s="37" customFormat="1" ht="14.25" x14ac:dyDescent="0.2"/>
    <row r="229" s="37" customFormat="1" ht="14.25" x14ac:dyDescent="0.2"/>
    <row r="230" s="37" customFormat="1" ht="14.25" x14ac:dyDescent="0.2"/>
    <row r="231" s="37" customFormat="1" ht="14.25" x14ac:dyDescent="0.2"/>
    <row r="232" s="37" customFormat="1" ht="14.25" x14ac:dyDescent="0.2"/>
    <row r="233" s="37" customFormat="1" ht="14.25" x14ac:dyDescent="0.2"/>
    <row r="234" s="37" customFormat="1" ht="14.25" x14ac:dyDescent="0.2"/>
    <row r="235" s="37" customFormat="1" ht="14.25" x14ac:dyDescent="0.2"/>
    <row r="236" s="37" customFormat="1" ht="14.25" x14ac:dyDescent="0.2"/>
    <row r="237" s="37" customFormat="1" ht="14.25" x14ac:dyDescent="0.2"/>
    <row r="238" s="37" customFormat="1" ht="14.25" x14ac:dyDescent="0.2"/>
    <row r="239" s="37" customFormat="1" ht="14.25" x14ac:dyDescent="0.2"/>
    <row r="240" s="37" customFormat="1" ht="14.25" x14ac:dyDescent="0.2"/>
    <row r="241" s="37" customFormat="1" ht="14.25" x14ac:dyDescent="0.2"/>
    <row r="242" s="37" customFormat="1" ht="14.25" x14ac:dyDescent="0.2"/>
    <row r="243" s="37" customFormat="1" ht="14.25" x14ac:dyDescent="0.2"/>
    <row r="244" s="37" customFormat="1" ht="14.25" x14ac:dyDescent="0.2"/>
    <row r="245" s="37" customFormat="1" ht="14.25" x14ac:dyDescent="0.2"/>
    <row r="246" s="37" customFormat="1" ht="14.25" x14ac:dyDescent="0.2"/>
    <row r="247" s="37" customFormat="1" ht="14.25" x14ac:dyDescent="0.2"/>
    <row r="248" s="37" customFormat="1" ht="14.25" x14ac:dyDescent="0.2"/>
    <row r="249" s="37" customFormat="1" ht="14.25" x14ac:dyDescent="0.2"/>
    <row r="250" s="37" customFormat="1" ht="14.25" x14ac:dyDescent="0.2"/>
    <row r="251" s="37" customFormat="1" ht="14.25" x14ac:dyDescent="0.2"/>
    <row r="252" s="37" customFormat="1" ht="14.25" x14ac:dyDescent="0.2"/>
    <row r="253" s="37" customFormat="1" ht="14.25" x14ac:dyDescent="0.2"/>
    <row r="254" s="37" customFormat="1" ht="14.25" x14ac:dyDescent="0.2"/>
    <row r="255" s="37" customFormat="1" ht="14.25" x14ac:dyDescent="0.2"/>
    <row r="256" s="37" customFormat="1" ht="14.25" x14ac:dyDescent="0.2"/>
    <row r="257" s="37" customFormat="1" ht="14.25" x14ac:dyDescent="0.2"/>
    <row r="258" s="37" customFormat="1" ht="14.25" x14ac:dyDescent="0.2"/>
    <row r="259" s="37" customFormat="1" ht="14.25" x14ac:dyDescent="0.2"/>
    <row r="260" s="37" customFormat="1" ht="14.25" x14ac:dyDescent="0.2"/>
    <row r="261" s="37" customFormat="1" ht="14.25" x14ac:dyDescent="0.2"/>
    <row r="262" s="37" customFormat="1" ht="14.25" x14ac:dyDescent="0.2"/>
    <row r="263" s="37" customFormat="1" ht="14.25" x14ac:dyDescent="0.2"/>
    <row r="264" s="37" customFormat="1" ht="14.25" x14ac:dyDescent="0.2"/>
    <row r="265" s="37" customFormat="1" ht="14.25" x14ac:dyDescent="0.2"/>
    <row r="266" s="37" customFormat="1" ht="14.25" x14ac:dyDescent="0.2"/>
    <row r="267" s="37" customFormat="1" ht="14.25" x14ac:dyDescent="0.2"/>
    <row r="268" s="37" customFormat="1" ht="14.25" x14ac:dyDescent="0.2"/>
    <row r="269" s="37" customFormat="1" ht="14.25" x14ac:dyDescent="0.2"/>
    <row r="270" s="37" customFormat="1" ht="14.25" x14ac:dyDescent="0.2"/>
    <row r="271" s="37" customFormat="1" ht="14.25" x14ac:dyDescent="0.2"/>
    <row r="272" s="37" customFormat="1" ht="14.25" x14ac:dyDescent="0.2"/>
    <row r="273" s="37" customFormat="1" ht="14.25" x14ac:dyDescent="0.2"/>
    <row r="274" s="37" customFormat="1" ht="14.25" x14ac:dyDescent="0.2"/>
    <row r="275" s="37" customFormat="1" ht="14.25" x14ac:dyDescent="0.2"/>
    <row r="276" s="37" customFormat="1" ht="14.25" x14ac:dyDescent="0.2"/>
    <row r="277" s="37" customFormat="1" ht="14.25" x14ac:dyDescent="0.2"/>
    <row r="278" s="37" customFormat="1" ht="14.25" x14ac:dyDescent="0.2"/>
    <row r="279" s="37" customFormat="1" ht="14.25" x14ac:dyDescent="0.2"/>
    <row r="280" s="37" customFormat="1" ht="14.25" x14ac:dyDescent="0.2"/>
    <row r="281" s="37" customFormat="1" ht="14.25" x14ac:dyDescent="0.2"/>
    <row r="282" s="37" customFormat="1" ht="14.25" x14ac:dyDescent="0.2"/>
    <row r="283" s="37" customFormat="1" ht="14.25" x14ac:dyDescent="0.2"/>
    <row r="284" s="37" customFormat="1" ht="14.25" x14ac:dyDescent="0.2"/>
    <row r="285" s="37" customFormat="1" ht="14.25" x14ac:dyDescent="0.2"/>
    <row r="286" s="37" customFormat="1" ht="14.25" x14ac:dyDescent="0.2"/>
    <row r="287" s="37" customFormat="1" ht="14.25" x14ac:dyDescent="0.2"/>
    <row r="288" s="37" customFormat="1" ht="14.25" x14ac:dyDescent="0.2"/>
    <row r="289" s="37" customFormat="1" ht="14.25" x14ac:dyDescent="0.2"/>
    <row r="290" s="37" customFormat="1" ht="14.25" x14ac:dyDescent="0.2"/>
    <row r="291" s="37" customFormat="1" ht="14.25" x14ac:dyDescent="0.2"/>
    <row r="292" s="37" customFormat="1" ht="14.25" x14ac:dyDescent="0.2"/>
    <row r="293" s="37" customFormat="1" ht="14.25" x14ac:dyDescent="0.2"/>
    <row r="294" s="37" customFormat="1" ht="14.25" x14ac:dyDescent="0.2"/>
    <row r="295" s="37" customFormat="1" ht="14.25" x14ac:dyDescent="0.2"/>
    <row r="296" s="37" customFormat="1" ht="14.25" x14ac:dyDescent="0.2"/>
    <row r="297" s="37" customFormat="1" ht="14.25" x14ac:dyDescent="0.2"/>
    <row r="298" s="37" customFormat="1" ht="14.25" x14ac:dyDescent="0.2"/>
    <row r="299" s="37" customFormat="1" ht="14.25" x14ac:dyDescent="0.2"/>
    <row r="300" s="37" customFormat="1" ht="14.25" x14ac:dyDescent="0.2"/>
    <row r="301" s="37" customFormat="1" ht="14.25" x14ac:dyDescent="0.2"/>
    <row r="302" s="37" customFormat="1" ht="14.25" x14ac:dyDescent="0.2"/>
    <row r="303" s="37" customFormat="1" ht="14.25" x14ac:dyDescent="0.2"/>
    <row r="304" s="37" customFormat="1" ht="14.25" x14ac:dyDescent="0.2"/>
    <row r="305" s="37" customFormat="1" ht="14.25" x14ac:dyDescent="0.2"/>
    <row r="306" s="37" customFormat="1" ht="14.25" x14ac:dyDescent="0.2"/>
    <row r="307" s="37" customFormat="1" ht="14.25" x14ac:dyDescent="0.2"/>
    <row r="308" s="37" customFormat="1" ht="14.25" x14ac:dyDescent="0.2"/>
    <row r="309" s="37" customFormat="1" ht="14.25" x14ac:dyDescent="0.2"/>
    <row r="310" s="37" customFormat="1" ht="14.25" x14ac:dyDescent="0.2"/>
    <row r="311" s="37" customFormat="1" ht="14.25" x14ac:dyDescent="0.2"/>
    <row r="312" s="37" customFormat="1" ht="14.25" x14ac:dyDescent="0.2"/>
    <row r="313" s="37" customFormat="1" ht="14.25" x14ac:dyDescent="0.2"/>
    <row r="314" s="37" customFormat="1" ht="14.25" x14ac:dyDescent="0.2"/>
    <row r="315" s="37" customFormat="1" ht="14.25" x14ac:dyDescent="0.2"/>
    <row r="316" s="37" customFormat="1" ht="14.25" x14ac:dyDescent="0.2"/>
    <row r="317" s="37" customFormat="1" ht="14.25" x14ac:dyDescent="0.2"/>
    <row r="318" s="37" customFormat="1" ht="14.25" x14ac:dyDescent="0.2"/>
    <row r="319" s="37" customFormat="1" ht="14.25" x14ac:dyDescent="0.2"/>
    <row r="320" s="37" customFormat="1" ht="14.25" x14ac:dyDescent="0.2"/>
    <row r="321" s="37" customFormat="1" ht="14.25" x14ac:dyDescent="0.2"/>
    <row r="322" s="37" customFormat="1" ht="14.25" x14ac:dyDescent="0.2"/>
    <row r="323" s="37" customFormat="1" ht="14.25" x14ac:dyDescent="0.2"/>
    <row r="324" s="37" customFormat="1" ht="14.25" x14ac:dyDescent="0.2"/>
    <row r="325" s="37" customFormat="1" ht="14.25" x14ac:dyDescent="0.2"/>
    <row r="326" s="37" customFormat="1" ht="14.25" x14ac:dyDescent="0.2"/>
    <row r="327" s="37" customFormat="1" ht="14.25" x14ac:dyDescent="0.2"/>
    <row r="328" s="37" customFormat="1" ht="14.25" x14ac:dyDescent="0.2"/>
    <row r="329" s="37" customFormat="1" ht="14.25" x14ac:dyDescent="0.2"/>
    <row r="330" s="37" customFormat="1" ht="14.25" x14ac:dyDescent="0.2"/>
    <row r="331" s="37" customFormat="1" ht="14.25" x14ac:dyDescent="0.2"/>
    <row r="332" s="37" customFormat="1" ht="14.25" x14ac:dyDescent="0.2"/>
    <row r="333" s="37" customFormat="1" ht="14.25" x14ac:dyDescent="0.2"/>
    <row r="334" s="37" customFormat="1" ht="14.25" x14ac:dyDescent="0.2"/>
    <row r="335" s="37" customFormat="1" ht="14.25" x14ac:dyDescent="0.2"/>
    <row r="336" s="37" customFormat="1" ht="14.25" x14ac:dyDescent="0.2"/>
    <row r="337" s="37" customFormat="1" ht="14.25" x14ac:dyDescent="0.2"/>
    <row r="338" s="37" customFormat="1" ht="14.25" x14ac:dyDescent="0.2"/>
    <row r="339" s="37" customFormat="1" ht="14.25" x14ac:dyDescent="0.2"/>
    <row r="340" s="37" customFormat="1" ht="14.25" x14ac:dyDescent="0.2"/>
    <row r="341" s="37" customFormat="1" ht="14.25" x14ac:dyDescent="0.2"/>
    <row r="342" s="37" customFormat="1" ht="14.25" x14ac:dyDescent="0.2"/>
    <row r="343" s="37" customFormat="1" ht="14.25" x14ac:dyDescent="0.2"/>
    <row r="344" s="37" customFormat="1" ht="14.25" x14ac:dyDescent="0.2"/>
    <row r="345" s="37" customFormat="1" ht="14.25" x14ac:dyDescent="0.2"/>
    <row r="346" s="37" customFormat="1" ht="14.25" x14ac:dyDescent="0.2"/>
    <row r="347" s="37" customFormat="1" ht="14.25" x14ac:dyDescent="0.2"/>
    <row r="348" s="37" customFormat="1" ht="14.25" x14ac:dyDescent="0.2"/>
    <row r="349" s="37" customFormat="1" ht="14.25" x14ac:dyDescent="0.2"/>
    <row r="350" s="37" customFormat="1" ht="14.25" x14ac:dyDescent="0.2"/>
    <row r="351" s="37" customFormat="1" ht="14.25" x14ac:dyDescent="0.2"/>
    <row r="352" s="37" customFormat="1" ht="14.25" x14ac:dyDescent="0.2"/>
    <row r="353" s="37" customFormat="1" ht="14.25" x14ac:dyDescent="0.2"/>
    <row r="354" s="37" customFormat="1" ht="14.25" x14ac:dyDescent="0.2"/>
    <row r="355" s="37" customFormat="1" ht="14.25" x14ac:dyDescent="0.2"/>
    <row r="356" s="37" customFormat="1" ht="14.25" x14ac:dyDescent="0.2"/>
    <row r="357" s="37" customFormat="1" ht="14.25" x14ac:dyDescent="0.2"/>
    <row r="358" s="37" customFormat="1" ht="14.25" x14ac:dyDescent="0.2"/>
    <row r="359" s="37" customFormat="1" ht="14.25" x14ac:dyDescent="0.2"/>
    <row r="360" s="37" customFormat="1" ht="14.25" x14ac:dyDescent="0.2"/>
    <row r="361" s="37" customFormat="1" ht="14.25" x14ac:dyDescent="0.2"/>
    <row r="362" s="37" customFormat="1" ht="14.25" x14ac:dyDescent="0.2"/>
    <row r="363" s="37" customFormat="1" ht="14.25" x14ac:dyDescent="0.2"/>
    <row r="364" s="37" customFormat="1" ht="14.25" x14ac:dyDescent="0.2"/>
    <row r="365" s="37" customFormat="1" ht="14.25" x14ac:dyDescent="0.2"/>
    <row r="366" s="37" customFormat="1" ht="14.25" x14ac:dyDescent="0.2"/>
    <row r="367" s="37" customFormat="1" ht="14.25" x14ac:dyDescent="0.2"/>
    <row r="368" s="37" customFormat="1" ht="14.25" x14ac:dyDescent="0.2"/>
    <row r="369" s="37" customFormat="1" ht="14.25" x14ac:dyDescent="0.2"/>
    <row r="370" s="37" customFormat="1" ht="14.25" x14ac:dyDescent="0.2"/>
    <row r="371" s="37" customFormat="1" ht="14.25" x14ac:dyDescent="0.2"/>
    <row r="372" s="37" customFormat="1" ht="14.25" x14ac:dyDescent="0.2"/>
    <row r="373" s="37" customFormat="1" ht="14.25" x14ac:dyDescent="0.2"/>
    <row r="374" s="37" customFormat="1" ht="14.25" x14ac:dyDescent="0.2"/>
    <row r="375" s="37" customFormat="1" ht="14.25" x14ac:dyDescent="0.2"/>
    <row r="376" s="37" customFormat="1" ht="14.25" x14ac:dyDescent="0.2"/>
    <row r="377" s="37" customFormat="1" ht="14.25" x14ac:dyDescent="0.2"/>
    <row r="378" s="37" customFormat="1" ht="14.25" x14ac:dyDescent="0.2"/>
    <row r="379" s="37" customFormat="1" ht="14.25" x14ac:dyDescent="0.2"/>
    <row r="380" s="37" customFormat="1" ht="14.25" x14ac:dyDescent="0.2"/>
    <row r="381" s="37" customFormat="1" ht="14.25" x14ac:dyDescent="0.2"/>
    <row r="382" s="37" customFormat="1" ht="14.25" x14ac:dyDescent="0.2"/>
    <row r="383" s="37" customFormat="1" ht="14.25" x14ac:dyDescent="0.2"/>
    <row r="384" s="37" customFormat="1" ht="14.25" x14ac:dyDescent="0.2"/>
    <row r="385" s="37" customFormat="1" ht="14.25" x14ac:dyDescent="0.2"/>
    <row r="386" s="37" customFormat="1" ht="14.25" x14ac:dyDescent="0.2"/>
    <row r="387" s="37" customFormat="1" ht="14.25" x14ac:dyDescent="0.2"/>
    <row r="388" s="37" customFormat="1" ht="14.25" x14ac:dyDescent="0.2"/>
    <row r="389" s="37" customFormat="1" ht="14.25" x14ac:dyDescent="0.2"/>
    <row r="390" s="37" customFormat="1" ht="14.25" x14ac:dyDescent="0.2"/>
    <row r="391" s="37" customFormat="1" ht="14.25" x14ac:dyDescent="0.2"/>
    <row r="392" s="37" customFormat="1" ht="14.25" x14ac:dyDescent="0.2"/>
    <row r="393" s="37" customFormat="1" ht="14.25" x14ac:dyDescent="0.2"/>
    <row r="394" s="37" customFormat="1" ht="14.25" x14ac:dyDescent="0.2"/>
    <row r="395" s="37" customFormat="1" ht="14.25" x14ac:dyDescent="0.2"/>
    <row r="396" s="37" customFormat="1" ht="14.25" x14ac:dyDescent="0.2"/>
    <row r="397" s="37" customFormat="1" ht="14.25" x14ac:dyDescent="0.2"/>
    <row r="398" s="37" customFormat="1" ht="14.25" x14ac:dyDescent="0.2"/>
    <row r="399" s="37" customFormat="1" ht="14.25" x14ac:dyDescent="0.2"/>
    <row r="400" s="37" customFormat="1" ht="14.25" x14ac:dyDescent="0.2"/>
    <row r="401" s="37" customFormat="1" ht="14.25" x14ac:dyDescent="0.2"/>
    <row r="402" s="37" customFormat="1" ht="14.25" x14ac:dyDescent="0.2"/>
    <row r="403" s="37" customFormat="1" ht="14.25" x14ac:dyDescent="0.2"/>
    <row r="404" s="37" customFormat="1" ht="14.25" x14ac:dyDescent="0.2"/>
    <row r="405" s="37" customFormat="1" ht="14.25" x14ac:dyDescent="0.2"/>
    <row r="406" s="37" customFormat="1" ht="14.25" x14ac:dyDescent="0.2"/>
    <row r="407" s="37" customFormat="1" ht="14.25" x14ac:dyDescent="0.2"/>
    <row r="408" s="37" customFormat="1" ht="14.25" x14ac:dyDescent="0.2"/>
    <row r="409" s="37" customFormat="1" ht="14.25" x14ac:dyDescent="0.2"/>
    <row r="410" s="37" customFormat="1" ht="14.25" x14ac:dyDescent="0.2"/>
    <row r="411" s="37" customFormat="1" ht="14.25" x14ac:dyDescent="0.2"/>
    <row r="412" s="37" customFormat="1" ht="14.25" x14ac:dyDescent="0.2"/>
    <row r="413" s="37" customFormat="1" ht="14.25" x14ac:dyDescent="0.2"/>
    <row r="414" s="37" customFormat="1" ht="14.25" x14ac:dyDescent="0.2"/>
    <row r="415" s="37" customFormat="1" ht="14.25" x14ac:dyDescent="0.2"/>
    <row r="416" s="37" customFormat="1" ht="14.25" x14ac:dyDescent="0.2"/>
    <row r="417" s="37" customFormat="1" ht="14.25" x14ac:dyDescent="0.2"/>
    <row r="418" s="37" customFormat="1" ht="14.25" x14ac:dyDescent="0.2"/>
    <row r="419" s="37" customFormat="1" ht="14.25" x14ac:dyDescent="0.2"/>
    <row r="420" s="37" customFormat="1" ht="14.25" x14ac:dyDescent="0.2"/>
    <row r="421" s="37" customFormat="1" ht="14.25" x14ac:dyDescent="0.2"/>
    <row r="422" s="37" customFormat="1" ht="14.25" x14ac:dyDescent="0.2"/>
    <row r="423" s="37" customFormat="1" ht="14.25" x14ac:dyDescent="0.2"/>
    <row r="424" s="37" customFormat="1" ht="14.25" x14ac:dyDescent="0.2"/>
    <row r="425" s="37" customFormat="1" ht="14.25" x14ac:dyDescent="0.2"/>
    <row r="426" s="37" customFormat="1" ht="14.25" x14ac:dyDescent="0.2"/>
    <row r="427" s="37" customFormat="1" ht="14.25" x14ac:dyDescent="0.2"/>
    <row r="428" s="37" customFormat="1" ht="14.25" x14ac:dyDescent="0.2"/>
    <row r="429" s="37" customFormat="1" ht="14.25" x14ac:dyDescent="0.2"/>
    <row r="430" s="37" customFormat="1" ht="14.25" x14ac:dyDescent="0.2"/>
    <row r="431" s="37" customFormat="1" ht="14.25" x14ac:dyDescent="0.2"/>
    <row r="432" s="37" customFormat="1" ht="14.25" x14ac:dyDescent="0.2"/>
    <row r="433" s="37" customFormat="1" ht="14.25" x14ac:dyDescent="0.2"/>
    <row r="434" s="37" customFormat="1" ht="14.25" x14ac:dyDescent="0.2"/>
  </sheetData>
  <mergeCells count="19">
    <mergeCell ref="A62:B62"/>
    <mergeCell ref="A91:H91"/>
    <mergeCell ref="A92:H92"/>
    <mergeCell ref="A70:B70"/>
    <mergeCell ref="A85:H85"/>
    <mergeCell ref="A74:B74"/>
    <mergeCell ref="A58:B58"/>
    <mergeCell ref="A1:H1"/>
    <mergeCell ref="A2:H2"/>
    <mergeCell ref="A3:H3"/>
    <mergeCell ref="A4:H4"/>
    <mergeCell ref="A5:B7"/>
    <mergeCell ref="C5:G5"/>
    <mergeCell ref="H5:H6"/>
    <mergeCell ref="A8:B8"/>
    <mergeCell ref="A16:B16"/>
    <mergeCell ref="A26:B26"/>
    <mergeCell ref="A36:B36"/>
    <mergeCell ref="A46:B46"/>
  </mergeCells>
  <pageMargins left="0.7" right="0.7" top="0.75" bottom="0.75" header="0.3" footer="0.3"/>
  <pageSetup scale="6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8"/>
  <sheetViews>
    <sheetView workbookViewId="0">
      <selection activeCell="A5" sqref="A5:G5"/>
    </sheetView>
  </sheetViews>
  <sheetFormatPr baseColWidth="10" defaultColWidth="11.42578125" defaultRowHeight="15" x14ac:dyDescent="0.25"/>
  <cols>
    <col min="1" max="1" width="18.28515625" customWidth="1"/>
    <col min="2" max="2" width="13" bestFit="1" customWidth="1"/>
    <col min="3" max="3" width="17.5703125" customWidth="1"/>
    <col min="4" max="4" width="14.140625" bestFit="1" customWidth="1"/>
    <col min="5" max="6" width="13" bestFit="1" customWidth="1"/>
    <col min="7" max="7" width="18" customWidth="1"/>
  </cols>
  <sheetData>
    <row r="1" spans="1:7" s="32" customFormat="1" x14ac:dyDescent="0.2">
      <c r="A1" s="314" t="s">
        <v>303</v>
      </c>
      <c r="B1" s="315"/>
      <c r="C1" s="315"/>
      <c r="D1" s="315"/>
      <c r="E1" s="315"/>
      <c r="F1" s="315"/>
      <c r="G1" s="316"/>
    </row>
    <row r="2" spans="1:7" s="32" customFormat="1" x14ac:dyDescent="0.2">
      <c r="A2" s="317" t="s">
        <v>232</v>
      </c>
      <c r="B2" s="318"/>
      <c r="C2" s="318"/>
      <c r="D2" s="318"/>
      <c r="E2" s="318"/>
      <c r="F2" s="318"/>
      <c r="G2" s="319"/>
    </row>
    <row r="3" spans="1:7" s="32" customFormat="1" x14ac:dyDescent="0.2">
      <c r="A3" s="317" t="s">
        <v>295</v>
      </c>
      <c r="B3" s="318"/>
      <c r="C3" s="318"/>
      <c r="D3" s="318"/>
      <c r="E3" s="318"/>
      <c r="F3" s="318"/>
      <c r="G3" s="319"/>
    </row>
    <row r="4" spans="1:7" s="32" customFormat="1" ht="15.75" thickBot="1" x14ac:dyDescent="0.25">
      <c r="A4" s="320" t="str">
        <f>+'Clasif. Objeto del G.'!A4:H4</f>
        <v>Del 1 de Enero al 31 de Diciembre de 2019</v>
      </c>
      <c r="B4" s="321"/>
      <c r="C4" s="321"/>
      <c r="D4" s="321"/>
      <c r="E4" s="321"/>
      <c r="F4" s="321"/>
      <c r="G4" s="322"/>
    </row>
    <row r="5" spans="1:7" s="32" customFormat="1" thickBot="1" x14ac:dyDescent="0.25">
      <c r="A5" s="359"/>
      <c r="B5" s="360"/>
      <c r="C5" s="360"/>
      <c r="D5" s="360"/>
      <c r="E5" s="360"/>
      <c r="F5" s="360"/>
      <c r="G5" s="361"/>
    </row>
    <row r="6" spans="1:7" s="32" customFormat="1" ht="15.75" thickBot="1" x14ac:dyDescent="0.25">
      <c r="A6" s="305" t="s">
        <v>174</v>
      </c>
      <c r="B6" s="363" t="s">
        <v>142</v>
      </c>
      <c r="C6" s="364"/>
      <c r="D6" s="364"/>
      <c r="E6" s="364"/>
      <c r="F6" s="365"/>
      <c r="G6" s="305" t="s">
        <v>234</v>
      </c>
    </row>
    <row r="7" spans="1:7" s="32" customFormat="1" ht="30.75" thickBot="1" x14ac:dyDescent="0.25">
      <c r="A7" s="362"/>
      <c r="B7" s="177" t="s">
        <v>235</v>
      </c>
      <c r="C7" s="193" t="s">
        <v>236</v>
      </c>
      <c r="D7" s="193" t="s">
        <v>222</v>
      </c>
      <c r="E7" s="193" t="s">
        <v>223</v>
      </c>
      <c r="F7" s="193" t="s">
        <v>237</v>
      </c>
      <c r="G7" s="306"/>
    </row>
    <row r="8" spans="1:7" s="32" customFormat="1" ht="15.75" thickBot="1" x14ac:dyDescent="0.25">
      <c r="A8" s="306"/>
      <c r="B8" s="177">
        <v>1</v>
      </c>
      <c r="C8" s="177">
        <v>2</v>
      </c>
      <c r="D8" s="177" t="s">
        <v>238</v>
      </c>
      <c r="E8" s="177">
        <v>4</v>
      </c>
      <c r="F8" s="177">
        <v>5</v>
      </c>
      <c r="G8" s="177" t="s">
        <v>239</v>
      </c>
    </row>
    <row r="9" spans="1:7" s="32" customFormat="1" ht="14.25" x14ac:dyDescent="0.2">
      <c r="A9" s="119"/>
      <c r="B9" s="94"/>
      <c r="C9" s="94"/>
      <c r="D9" s="94"/>
      <c r="E9" s="94"/>
      <c r="F9" s="94"/>
      <c r="G9" s="94"/>
    </row>
    <row r="10" spans="1:7" s="32" customFormat="1" ht="28.5" x14ac:dyDescent="0.2">
      <c r="A10" s="119" t="s">
        <v>304</v>
      </c>
      <c r="B10" s="120">
        <v>9000000</v>
      </c>
      <c r="C10" s="121">
        <v>1000000</v>
      </c>
      <c r="D10" s="121">
        <f>+C10+B10</f>
        <v>10000000</v>
      </c>
      <c r="E10" s="121">
        <v>3000000</v>
      </c>
      <c r="F10" s="121">
        <v>3000000</v>
      </c>
      <c r="G10" s="121">
        <f>+D10-E10</f>
        <v>7000000</v>
      </c>
    </row>
    <row r="11" spans="1:7" s="32" customFormat="1" ht="14.25" x14ac:dyDescent="0.2">
      <c r="A11" s="119"/>
      <c r="B11" s="94"/>
      <c r="C11" s="94"/>
      <c r="D11" s="94"/>
      <c r="E11" s="94"/>
      <c r="F11" s="94"/>
      <c r="G11" s="94"/>
    </row>
    <row r="12" spans="1:7" s="32" customFormat="1" ht="14.25" x14ac:dyDescent="0.2">
      <c r="A12" s="119"/>
      <c r="B12" s="94"/>
      <c r="C12" s="94"/>
      <c r="D12" s="94"/>
      <c r="E12" s="94"/>
      <c r="F12" s="94"/>
      <c r="G12" s="94"/>
    </row>
    <row r="13" spans="1:7" s="32" customFormat="1" ht="14.25" x14ac:dyDescent="0.2">
      <c r="A13" s="119"/>
      <c r="B13" s="94"/>
      <c r="C13" s="94"/>
      <c r="D13" s="94"/>
      <c r="E13" s="94"/>
      <c r="F13" s="94"/>
      <c r="G13" s="94"/>
    </row>
    <row r="14" spans="1:7" s="32" customFormat="1" ht="14.25" x14ac:dyDescent="0.2">
      <c r="A14" s="119"/>
      <c r="B14" s="94"/>
      <c r="C14" s="94"/>
      <c r="D14" s="94"/>
      <c r="E14" s="94"/>
      <c r="F14" s="94"/>
      <c r="G14" s="94"/>
    </row>
    <row r="15" spans="1:7" s="32" customFormat="1" ht="14.25" x14ac:dyDescent="0.2">
      <c r="A15" s="119"/>
      <c r="B15" s="94"/>
      <c r="C15" s="94"/>
      <c r="D15" s="94"/>
      <c r="E15" s="94"/>
      <c r="F15" s="94"/>
      <c r="G15" s="94"/>
    </row>
    <row r="16" spans="1:7" s="32" customFormat="1" ht="14.25" x14ac:dyDescent="0.2">
      <c r="A16" s="119"/>
      <c r="B16" s="94"/>
      <c r="C16" s="94"/>
      <c r="D16" s="94"/>
      <c r="E16" s="94"/>
      <c r="F16" s="94"/>
      <c r="G16" s="94"/>
    </row>
    <row r="17" spans="1:7" s="32" customFormat="1" ht="14.25" x14ac:dyDescent="0.2">
      <c r="A17" s="119"/>
      <c r="B17" s="94"/>
      <c r="C17" s="94"/>
      <c r="D17" s="94"/>
      <c r="E17" s="94"/>
      <c r="F17" s="94"/>
      <c r="G17" s="94"/>
    </row>
    <row r="18" spans="1:7" s="32" customFormat="1" thickBot="1" x14ac:dyDescent="0.25">
      <c r="A18" s="122"/>
      <c r="B18" s="97"/>
      <c r="C18" s="97"/>
      <c r="D18" s="97"/>
      <c r="E18" s="97"/>
      <c r="F18" s="97"/>
      <c r="G18" s="97"/>
    </row>
    <row r="19" spans="1:7" s="32" customFormat="1" ht="30.75" thickBot="1" x14ac:dyDescent="0.25">
      <c r="A19" s="124" t="s">
        <v>296</v>
      </c>
      <c r="B19" s="123">
        <f t="shared" ref="B19:G19" si="0">SUM(B9:B18)</f>
        <v>9000000</v>
      </c>
      <c r="C19" s="123">
        <f t="shared" si="0"/>
        <v>1000000</v>
      </c>
      <c r="D19" s="123">
        <f t="shared" si="0"/>
        <v>10000000</v>
      </c>
      <c r="E19" s="123">
        <f t="shared" si="0"/>
        <v>3000000</v>
      </c>
      <c r="F19" s="123">
        <f t="shared" si="0"/>
        <v>3000000</v>
      </c>
      <c r="G19" s="123">
        <f t="shared" si="0"/>
        <v>7000000</v>
      </c>
    </row>
    <row r="20" spans="1:7" s="32" customFormat="1" ht="14.25" x14ac:dyDescent="0.2"/>
    <row r="21" spans="1:7" s="32" customFormat="1" ht="14.25" x14ac:dyDescent="0.2"/>
    <row r="22" spans="1:7" s="32" customFormat="1" ht="30" customHeight="1" x14ac:dyDescent="0.2">
      <c r="A22" s="241" t="s">
        <v>311</v>
      </c>
      <c r="B22" s="241"/>
      <c r="C22" s="241"/>
      <c r="D22" s="241"/>
      <c r="E22" s="241"/>
      <c r="F22" s="241"/>
      <c r="G22" s="241"/>
    </row>
    <row r="23" spans="1:7" s="32" customFormat="1" ht="14.25" x14ac:dyDescent="0.2"/>
    <row r="24" spans="1:7" s="32" customFormat="1" ht="14.25" x14ac:dyDescent="0.2"/>
    <row r="25" spans="1:7" s="32" customFormat="1" ht="14.25" x14ac:dyDescent="0.2"/>
    <row r="26" spans="1:7" s="32" customFormat="1" ht="14.25" x14ac:dyDescent="0.2"/>
    <row r="27" spans="1:7" s="32" customFormat="1" ht="14.25" x14ac:dyDescent="0.2"/>
    <row r="28" spans="1:7" s="32" customFormat="1" ht="14.25" x14ac:dyDescent="0.2">
      <c r="A28" s="242" t="s">
        <v>309</v>
      </c>
      <c r="B28" s="242"/>
      <c r="C28" s="242"/>
      <c r="D28" s="242"/>
      <c r="E28" s="242"/>
      <c r="F28" s="242"/>
      <c r="G28" s="242"/>
    </row>
    <row r="29" spans="1:7" s="32" customFormat="1" ht="14.25" x14ac:dyDescent="0.2">
      <c r="A29" s="242" t="s">
        <v>310</v>
      </c>
      <c r="B29" s="242"/>
      <c r="C29" s="242"/>
      <c r="D29" s="242"/>
      <c r="E29" s="242"/>
      <c r="F29" s="242"/>
      <c r="G29" s="242"/>
    </row>
    <row r="30" spans="1:7" s="32" customFormat="1" ht="14.25" x14ac:dyDescent="0.2"/>
    <row r="31" spans="1:7" s="32" customFormat="1" ht="14.25" x14ac:dyDescent="0.2"/>
    <row r="32" spans="1:7" s="32" customFormat="1" ht="14.25" x14ac:dyDescent="0.2"/>
    <row r="33" s="32" customFormat="1" ht="14.25" x14ac:dyDescent="0.2"/>
    <row r="34" s="32" customFormat="1" ht="14.25" x14ac:dyDescent="0.2"/>
    <row r="35" s="32" customFormat="1" ht="14.25" x14ac:dyDescent="0.2"/>
    <row r="36" s="32" customFormat="1" ht="14.25" x14ac:dyDescent="0.2"/>
    <row r="37" s="32" customFormat="1" ht="14.25" x14ac:dyDescent="0.2"/>
    <row r="38" s="32" customFormat="1" ht="14.25" x14ac:dyDescent="0.2"/>
    <row r="39" s="32" customFormat="1" ht="14.25" x14ac:dyDescent="0.2"/>
    <row r="40" s="32" customFormat="1" ht="14.25" x14ac:dyDescent="0.2"/>
    <row r="41" s="32" customFormat="1" ht="14.25" x14ac:dyDescent="0.2"/>
    <row r="42" s="32" customFormat="1" ht="14.25" x14ac:dyDescent="0.2"/>
    <row r="43" s="32" customFormat="1" ht="14.25" x14ac:dyDescent="0.2"/>
    <row r="44" s="32" customFormat="1" ht="14.25" x14ac:dyDescent="0.2"/>
    <row r="45" s="32" customFormat="1" ht="14.25" x14ac:dyDescent="0.2"/>
    <row r="46" s="32" customFormat="1" ht="14.25" x14ac:dyDescent="0.2"/>
    <row r="47" s="32" customFormat="1" ht="14.25" x14ac:dyDescent="0.2"/>
    <row r="48" s="32" customFormat="1" ht="14.25" x14ac:dyDescent="0.2"/>
    <row r="49" s="32" customFormat="1" ht="14.25" x14ac:dyDescent="0.2"/>
    <row r="50" s="32" customFormat="1" ht="14.25" x14ac:dyDescent="0.2"/>
    <row r="51" s="32" customFormat="1" ht="14.25" x14ac:dyDescent="0.2"/>
    <row r="52" s="32" customFormat="1" ht="14.25" x14ac:dyDescent="0.2"/>
    <row r="53" s="32" customFormat="1" ht="14.25" x14ac:dyDescent="0.2"/>
    <row r="54" s="32" customFormat="1" ht="14.25" x14ac:dyDescent="0.2"/>
    <row r="55" s="32" customFormat="1" ht="14.25" x14ac:dyDescent="0.2"/>
    <row r="56" s="32" customFormat="1" ht="14.25" x14ac:dyDescent="0.2"/>
    <row r="57" s="32" customFormat="1" ht="14.25" x14ac:dyDescent="0.2"/>
    <row r="58" s="32" customFormat="1" ht="14.25" x14ac:dyDescent="0.2"/>
    <row r="59" s="32" customFormat="1" ht="14.25" x14ac:dyDescent="0.2"/>
    <row r="60" s="32" customFormat="1" ht="14.25" x14ac:dyDescent="0.2"/>
    <row r="61" s="32" customFormat="1" ht="14.25" x14ac:dyDescent="0.2"/>
    <row r="62" s="32" customFormat="1" ht="14.25" x14ac:dyDescent="0.2"/>
    <row r="63" s="32" customFormat="1" ht="14.25" x14ac:dyDescent="0.2"/>
    <row r="64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  <row r="196" s="32" customFormat="1" ht="14.25" x14ac:dyDescent="0.2"/>
    <row r="197" s="32" customFormat="1" ht="14.25" x14ac:dyDescent="0.2"/>
    <row r="198" s="32" customFormat="1" ht="14.25" x14ac:dyDescent="0.2"/>
    <row r="199" s="32" customFormat="1" ht="14.25" x14ac:dyDescent="0.2"/>
    <row r="200" s="32" customFormat="1" ht="14.25" x14ac:dyDescent="0.2"/>
    <row r="201" s="32" customFormat="1" ht="14.25" x14ac:dyDescent="0.2"/>
    <row r="202" s="32" customFormat="1" ht="14.25" x14ac:dyDescent="0.2"/>
    <row r="203" s="32" customFormat="1" ht="14.25" x14ac:dyDescent="0.2"/>
    <row r="204" s="32" customFormat="1" ht="14.25" x14ac:dyDescent="0.2"/>
    <row r="205" s="32" customFormat="1" ht="14.25" x14ac:dyDescent="0.2"/>
    <row r="206" s="32" customFormat="1" ht="14.25" x14ac:dyDescent="0.2"/>
    <row r="207" s="32" customFormat="1" ht="14.25" x14ac:dyDescent="0.2"/>
    <row r="208" s="32" customFormat="1" ht="14.25" x14ac:dyDescent="0.2"/>
    <row r="209" s="32" customFormat="1" ht="14.25" x14ac:dyDescent="0.2"/>
    <row r="210" s="32" customFormat="1" ht="14.25" x14ac:dyDescent="0.2"/>
    <row r="211" s="32" customFormat="1" ht="14.25" x14ac:dyDescent="0.2"/>
    <row r="212" s="32" customFormat="1" ht="14.25" x14ac:dyDescent="0.2"/>
    <row r="213" s="32" customFormat="1" ht="14.25" x14ac:dyDescent="0.2"/>
    <row r="214" s="32" customFormat="1" ht="14.25" x14ac:dyDescent="0.2"/>
    <row r="215" s="32" customFormat="1" ht="14.25" x14ac:dyDescent="0.2"/>
    <row r="216" s="32" customFormat="1" ht="14.25" x14ac:dyDescent="0.2"/>
    <row r="217" s="32" customFormat="1" ht="14.25" x14ac:dyDescent="0.2"/>
    <row r="218" s="32" customFormat="1" ht="14.25" x14ac:dyDescent="0.2"/>
    <row r="219" s="32" customFormat="1" ht="14.25" x14ac:dyDescent="0.2"/>
    <row r="220" s="32" customFormat="1" ht="14.25" x14ac:dyDescent="0.2"/>
    <row r="221" s="32" customFormat="1" ht="14.25" x14ac:dyDescent="0.2"/>
    <row r="222" s="32" customFormat="1" ht="14.25" x14ac:dyDescent="0.2"/>
    <row r="223" s="32" customFormat="1" ht="14.25" x14ac:dyDescent="0.2"/>
    <row r="224" s="32" customFormat="1" ht="14.25" x14ac:dyDescent="0.2"/>
    <row r="225" s="32" customFormat="1" ht="14.25" x14ac:dyDescent="0.2"/>
    <row r="226" s="32" customFormat="1" ht="14.25" x14ac:dyDescent="0.2"/>
    <row r="227" s="32" customFormat="1" ht="14.25" x14ac:dyDescent="0.2"/>
    <row r="228" s="32" customFormat="1" ht="14.25" x14ac:dyDescent="0.2"/>
  </sheetData>
  <mergeCells count="11">
    <mergeCell ref="A28:G28"/>
    <mergeCell ref="A29:G29"/>
    <mergeCell ref="A1:G1"/>
    <mergeCell ref="A3:G3"/>
    <mergeCell ref="A4:G4"/>
    <mergeCell ref="A5:G5"/>
    <mergeCell ref="A22:G22"/>
    <mergeCell ref="A6:A8"/>
    <mergeCell ref="B6:F6"/>
    <mergeCell ref="G6:G7"/>
    <mergeCell ref="A2:G2"/>
  </mergeCells>
  <pageMargins left="0.7" right="0.7" top="0.75" bottom="0.75" header="0.3" footer="0.3"/>
  <pageSetup scale="8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4"/>
  <sheetViews>
    <sheetView workbookViewId="0">
      <selection activeCell="A5" sqref="A5:B7"/>
    </sheetView>
  </sheetViews>
  <sheetFormatPr baseColWidth="10" defaultColWidth="11.42578125" defaultRowHeight="15" x14ac:dyDescent="0.25"/>
  <cols>
    <col min="2" max="2" width="40.28515625" customWidth="1"/>
    <col min="3" max="3" width="13" bestFit="1" customWidth="1"/>
    <col min="4" max="4" width="18.5703125" customWidth="1"/>
    <col min="5" max="5" width="14.140625" bestFit="1" customWidth="1"/>
    <col min="6" max="7" width="13" bestFit="1" customWidth="1"/>
    <col min="8" max="8" width="17.28515625" customWidth="1"/>
  </cols>
  <sheetData>
    <row r="1" spans="1:8" s="32" customFormat="1" x14ac:dyDescent="0.2">
      <c r="A1" s="294" t="s">
        <v>303</v>
      </c>
      <c r="B1" s="295"/>
      <c r="C1" s="295"/>
      <c r="D1" s="295"/>
      <c r="E1" s="295"/>
      <c r="F1" s="295"/>
      <c r="G1" s="295"/>
      <c r="H1" s="296"/>
    </row>
    <row r="2" spans="1:8" s="32" customFormat="1" x14ac:dyDescent="0.2">
      <c r="A2" s="276" t="s">
        <v>232</v>
      </c>
      <c r="B2" s="277"/>
      <c r="C2" s="277"/>
      <c r="D2" s="277"/>
      <c r="E2" s="277"/>
      <c r="F2" s="277"/>
      <c r="G2" s="277"/>
      <c r="H2" s="278"/>
    </row>
    <row r="3" spans="1:8" s="32" customFormat="1" x14ac:dyDescent="0.2">
      <c r="A3" s="276" t="s">
        <v>291</v>
      </c>
      <c r="B3" s="277"/>
      <c r="C3" s="277"/>
      <c r="D3" s="277"/>
      <c r="E3" s="277"/>
      <c r="F3" s="277"/>
      <c r="G3" s="277"/>
      <c r="H3" s="278"/>
    </row>
    <row r="4" spans="1:8" s="32" customFormat="1" ht="15.75" thickBot="1" x14ac:dyDescent="0.25">
      <c r="A4" s="297" t="str">
        <f>+'Clasif. Administrativa'!A4:G4</f>
        <v>Del 1 de Enero al 31 de Diciembre de 2019</v>
      </c>
      <c r="B4" s="298"/>
      <c r="C4" s="298"/>
      <c r="D4" s="298"/>
      <c r="E4" s="298"/>
      <c r="F4" s="298"/>
      <c r="G4" s="298"/>
      <c r="H4" s="299"/>
    </row>
    <row r="5" spans="1:8" s="32" customFormat="1" ht="15.75" thickBot="1" x14ac:dyDescent="0.25">
      <c r="A5" s="256" t="s">
        <v>174</v>
      </c>
      <c r="B5" s="366"/>
      <c r="C5" s="370" t="s">
        <v>142</v>
      </c>
      <c r="D5" s="364"/>
      <c r="E5" s="364"/>
      <c r="F5" s="364"/>
      <c r="G5" s="365"/>
      <c r="H5" s="305" t="s">
        <v>234</v>
      </c>
    </row>
    <row r="6" spans="1:8" s="32" customFormat="1" ht="30.75" thickBot="1" x14ac:dyDescent="0.25">
      <c r="A6" s="351"/>
      <c r="B6" s="367"/>
      <c r="C6" s="177" t="s">
        <v>235</v>
      </c>
      <c r="D6" s="177" t="s">
        <v>236</v>
      </c>
      <c r="E6" s="177" t="s">
        <v>222</v>
      </c>
      <c r="F6" s="177" t="s">
        <v>223</v>
      </c>
      <c r="G6" s="177" t="s">
        <v>237</v>
      </c>
      <c r="H6" s="306"/>
    </row>
    <row r="7" spans="1:8" s="32" customFormat="1" ht="15.75" thickBot="1" x14ac:dyDescent="0.25">
      <c r="A7" s="368"/>
      <c r="B7" s="369"/>
      <c r="C7" s="177">
        <v>1</v>
      </c>
      <c r="D7" s="177">
        <v>2</v>
      </c>
      <c r="E7" s="177" t="s">
        <v>238</v>
      </c>
      <c r="F7" s="177">
        <v>4</v>
      </c>
      <c r="G7" s="177">
        <v>5</v>
      </c>
      <c r="H7" s="177" t="s">
        <v>239</v>
      </c>
    </row>
    <row r="8" spans="1:8" s="32" customFormat="1" ht="14.25" x14ac:dyDescent="0.2">
      <c r="A8" s="84"/>
      <c r="B8" s="94"/>
      <c r="C8" s="94"/>
      <c r="D8" s="94"/>
      <c r="E8" s="94"/>
      <c r="F8" s="94"/>
      <c r="G8" s="94"/>
      <c r="H8" s="94"/>
    </row>
    <row r="9" spans="1:8" s="32" customFormat="1" x14ac:dyDescent="0.2">
      <c r="A9" s="84"/>
      <c r="B9" s="186" t="s">
        <v>292</v>
      </c>
      <c r="C9" s="94"/>
      <c r="D9" s="94"/>
      <c r="E9" s="94"/>
      <c r="F9" s="88">
        <f>+'Saldos Ctas'!F50</f>
        <v>135191.07</v>
      </c>
      <c r="G9" s="88">
        <f>+F9</f>
        <v>135191.07</v>
      </c>
      <c r="H9" s="88">
        <f>+E9-F9</f>
        <v>-135191.07</v>
      </c>
    </row>
    <row r="10" spans="1:8" s="32" customFormat="1" ht="14.25" x14ac:dyDescent="0.2">
      <c r="A10" s="84"/>
      <c r="B10" s="94"/>
      <c r="C10" s="94"/>
      <c r="D10" s="94"/>
      <c r="E10" s="94"/>
      <c r="F10" s="94"/>
      <c r="G10" s="94"/>
      <c r="H10" s="94"/>
    </row>
    <row r="11" spans="1:8" s="32" customFormat="1" x14ac:dyDescent="0.2">
      <c r="A11" s="185"/>
      <c r="B11" s="186" t="s">
        <v>293</v>
      </c>
      <c r="C11" s="120">
        <v>9000000</v>
      </c>
      <c r="D11" s="121">
        <v>1000000</v>
      </c>
      <c r="E11" s="121">
        <f>+D11+C11</f>
        <v>10000000</v>
      </c>
      <c r="F11" s="121">
        <v>3000000</v>
      </c>
      <c r="G11" s="121">
        <v>3000000</v>
      </c>
      <c r="H11" s="121">
        <f>+E11-F11</f>
        <v>7000000</v>
      </c>
    </row>
    <row r="12" spans="1:8" s="32" customFormat="1" ht="14.25" x14ac:dyDescent="0.2">
      <c r="A12" s="84"/>
      <c r="B12" s="94"/>
      <c r="C12" s="94"/>
      <c r="D12" s="94"/>
      <c r="E12" s="94"/>
      <c r="F12" s="94"/>
      <c r="G12" s="94"/>
      <c r="H12" s="94"/>
    </row>
    <row r="13" spans="1:8" s="32" customFormat="1" ht="30" x14ac:dyDescent="0.2">
      <c r="A13" s="84"/>
      <c r="B13" s="186" t="s">
        <v>294</v>
      </c>
      <c r="C13" s="94"/>
      <c r="D13" s="94"/>
      <c r="E13" s="94"/>
      <c r="F13" s="94"/>
      <c r="G13" s="94"/>
      <c r="H13" s="94"/>
    </row>
    <row r="14" spans="1:8" s="32" customFormat="1" ht="14.25" x14ac:dyDescent="0.2">
      <c r="A14" s="84"/>
      <c r="B14" s="94"/>
      <c r="C14" s="94"/>
      <c r="D14" s="94"/>
      <c r="E14" s="94"/>
      <c r="F14" s="94"/>
      <c r="G14" s="94"/>
      <c r="H14" s="94"/>
    </row>
    <row r="15" spans="1:8" s="32" customFormat="1" x14ac:dyDescent="0.2">
      <c r="A15" s="84"/>
      <c r="B15" s="186" t="s">
        <v>52</v>
      </c>
      <c r="C15" s="94"/>
      <c r="D15" s="94"/>
      <c r="E15" s="94"/>
      <c r="F15" s="94"/>
      <c r="G15" s="94"/>
      <c r="H15" s="94"/>
    </row>
    <row r="16" spans="1:8" s="32" customFormat="1" ht="14.25" x14ac:dyDescent="0.2">
      <c r="A16" s="84"/>
      <c r="B16" s="94"/>
      <c r="C16" s="94"/>
      <c r="D16" s="94"/>
      <c r="E16" s="94"/>
      <c r="F16" s="94"/>
      <c r="G16" s="94"/>
      <c r="H16" s="94"/>
    </row>
    <row r="17" spans="1:8" s="32" customFormat="1" x14ac:dyDescent="0.2">
      <c r="A17" s="185"/>
      <c r="B17" s="186" t="s">
        <v>58</v>
      </c>
      <c r="C17" s="94"/>
      <c r="D17" s="94"/>
      <c r="E17" s="94"/>
      <c r="F17" s="94"/>
      <c r="G17" s="94"/>
      <c r="H17" s="94"/>
    </row>
    <row r="18" spans="1:8" s="32" customFormat="1" thickBot="1" x14ac:dyDescent="0.25">
      <c r="A18" s="96"/>
      <c r="B18" s="97"/>
      <c r="C18" s="97"/>
      <c r="D18" s="97"/>
      <c r="E18" s="97"/>
      <c r="F18" s="97"/>
      <c r="G18" s="97"/>
      <c r="H18" s="97"/>
    </row>
    <row r="19" spans="1:8" s="32" customFormat="1" ht="15.75" thickBot="1" x14ac:dyDescent="0.25">
      <c r="A19" s="125"/>
      <c r="B19" s="126" t="s">
        <v>290</v>
      </c>
      <c r="C19" s="123">
        <f t="shared" ref="C19:H19" si="0">SUM(C8:C18)</f>
        <v>9000000</v>
      </c>
      <c r="D19" s="123">
        <f t="shared" si="0"/>
        <v>1000000</v>
      </c>
      <c r="E19" s="123">
        <f t="shared" si="0"/>
        <v>10000000</v>
      </c>
      <c r="F19" s="123">
        <f t="shared" si="0"/>
        <v>3135191.07</v>
      </c>
      <c r="G19" s="123">
        <f t="shared" si="0"/>
        <v>3135191.07</v>
      </c>
      <c r="H19" s="123">
        <f t="shared" si="0"/>
        <v>6864808.9299999997</v>
      </c>
    </row>
    <row r="20" spans="1:8" s="32" customFormat="1" ht="14.25" x14ac:dyDescent="0.2"/>
    <row r="21" spans="1:8" s="32" customFormat="1" ht="14.25" x14ac:dyDescent="0.2"/>
    <row r="22" spans="1:8" s="32" customFormat="1" ht="21" customHeight="1" x14ac:dyDescent="0.2">
      <c r="A22" s="241" t="s">
        <v>311</v>
      </c>
      <c r="B22" s="241"/>
      <c r="C22" s="241"/>
      <c r="D22" s="241"/>
      <c r="E22" s="241"/>
      <c r="F22" s="241"/>
      <c r="G22" s="241"/>
      <c r="H22" s="241"/>
    </row>
    <row r="23" spans="1:8" s="32" customFormat="1" ht="14.25" x14ac:dyDescent="0.2"/>
    <row r="24" spans="1:8" s="32" customFormat="1" ht="14.25" x14ac:dyDescent="0.2"/>
    <row r="25" spans="1:8" s="32" customFormat="1" ht="14.25" x14ac:dyDescent="0.2"/>
    <row r="26" spans="1:8" s="32" customFormat="1" ht="14.25" x14ac:dyDescent="0.2"/>
    <row r="27" spans="1:8" s="32" customFormat="1" ht="14.25" x14ac:dyDescent="0.2"/>
    <row r="28" spans="1:8" s="32" customFormat="1" ht="14.25" x14ac:dyDescent="0.2">
      <c r="A28" s="242" t="s">
        <v>309</v>
      </c>
      <c r="B28" s="242"/>
      <c r="C28" s="242"/>
      <c r="D28" s="242"/>
      <c r="E28" s="242"/>
      <c r="F28" s="242"/>
      <c r="G28" s="242"/>
      <c r="H28" s="242"/>
    </row>
    <row r="29" spans="1:8" s="32" customFormat="1" ht="14.25" x14ac:dyDescent="0.2">
      <c r="A29" s="242" t="s">
        <v>310</v>
      </c>
      <c r="B29" s="242"/>
      <c r="C29" s="242"/>
      <c r="D29" s="242"/>
      <c r="E29" s="242"/>
      <c r="F29" s="242"/>
      <c r="G29" s="242"/>
      <c r="H29" s="242"/>
    </row>
    <row r="30" spans="1:8" s="32" customFormat="1" ht="14.25" x14ac:dyDescent="0.2"/>
    <row r="31" spans="1:8" s="32" customFormat="1" ht="14.25" x14ac:dyDescent="0.2"/>
    <row r="32" spans="1:8" s="32" customFormat="1" ht="14.25" x14ac:dyDescent="0.2"/>
    <row r="33" s="32" customFormat="1" ht="14.25" x14ac:dyDescent="0.2"/>
    <row r="34" s="32" customFormat="1" ht="14.25" x14ac:dyDescent="0.2"/>
    <row r="35" s="32" customFormat="1" ht="14.25" x14ac:dyDescent="0.2"/>
    <row r="36" s="32" customFormat="1" ht="14.25" x14ac:dyDescent="0.2"/>
    <row r="37" s="32" customFormat="1" ht="14.25" x14ac:dyDescent="0.2"/>
    <row r="38" s="32" customFormat="1" ht="14.25" x14ac:dyDescent="0.2"/>
    <row r="39" s="32" customFormat="1" ht="14.25" x14ac:dyDescent="0.2"/>
    <row r="40" s="32" customFormat="1" ht="14.25" x14ac:dyDescent="0.2"/>
    <row r="41" s="32" customFormat="1" ht="14.25" x14ac:dyDescent="0.2"/>
    <row r="42" s="32" customFormat="1" ht="14.25" x14ac:dyDescent="0.2"/>
    <row r="43" s="32" customFormat="1" ht="14.25" x14ac:dyDescent="0.2"/>
    <row r="44" s="32" customFormat="1" ht="14.25" x14ac:dyDescent="0.2"/>
    <row r="45" s="32" customFormat="1" ht="14.25" x14ac:dyDescent="0.2"/>
    <row r="46" s="32" customFormat="1" ht="14.25" x14ac:dyDescent="0.2"/>
    <row r="47" s="32" customFormat="1" ht="14.25" x14ac:dyDescent="0.2"/>
    <row r="48" s="32" customFormat="1" ht="14.25" x14ac:dyDescent="0.2"/>
    <row r="49" s="32" customFormat="1" ht="14.25" x14ac:dyDescent="0.2"/>
    <row r="50" s="32" customFormat="1" ht="14.25" x14ac:dyDescent="0.2"/>
    <row r="51" s="32" customFormat="1" ht="14.25" x14ac:dyDescent="0.2"/>
    <row r="52" s="32" customFormat="1" ht="14.25" x14ac:dyDescent="0.2"/>
    <row r="53" s="32" customFormat="1" ht="14.25" x14ac:dyDescent="0.2"/>
    <row r="54" s="32" customFormat="1" ht="14.25" x14ac:dyDescent="0.2"/>
    <row r="55" s="32" customFormat="1" ht="14.25" x14ac:dyDescent="0.2"/>
    <row r="56" s="32" customFormat="1" ht="14.25" x14ac:dyDescent="0.2"/>
    <row r="57" s="32" customFormat="1" ht="14.25" x14ac:dyDescent="0.2"/>
    <row r="58" s="32" customFormat="1" ht="14.25" x14ac:dyDescent="0.2"/>
    <row r="59" s="32" customFormat="1" ht="14.25" x14ac:dyDescent="0.2"/>
    <row r="60" s="32" customFormat="1" ht="14.25" x14ac:dyDescent="0.2"/>
    <row r="61" s="32" customFormat="1" ht="14.25" x14ac:dyDescent="0.2"/>
    <row r="62" s="32" customFormat="1" ht="14.25" x14ac:dyDescent="0.2"/>
    <row r="63" s="32" customFormat="1" ht="14.25" x14ac:dyDescent="0.2"/>
    <row r="64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  <row r="196" s="32" customFormat="1" ht="14.25" x14ac:dyDescent="0.2"/>
    <row r="197" s="32" customFormat="1" ht="14.25" x14ac:dyDescent="0.2"/>
    <row r="198" s="32" customFormat="1" ht="14.25" x14ac:dyDescent="0.2"/>
    <row r="199" s="32" customFormat="1" ht="14.25" x14ac:dyDescent="0.2"/>
    <row r="200" s="32" customFormat="1" ht="14.25" x14ac:dyDescent="0.2"/>
    <row r="201" s="32" customFormat="1" ht="14.25" x14ac:dyDescent="0.2"/>
    <row r="202" s="32" customFormat="1" ht="14.25" x14ac:dyDescent="0.2"/>
    <row r="203" s="32" customFormat="1" ht="14.25" x14ac:dyDescent="0.2"/>
    <row r="204" s="32" customFormat="1" ht="14.25" x14ac:dyDescent="0.2"/>
    <row r="205" s="32" customFormat="1" ht="14.25" x14ac:dyDescent="0.2"/>
    <row r="206" s="32" customFormat="1" ht="14.25" x14ac:dyDescent="0.2"/>
    <row r="207" s="32" customFormat="1" ht="14.25" x14ac:dyDescent="0.2"/>
    <row r="208" s="32" customFormat="1" ht="14.25" x14ac:dyDescent="0.2"/>
    <row r="209" s="32" customFormat="1" ht="14.25" x14ac:dyDescent="0.2"/>
    <row r="210" s="32" customFormat="1" ht="14.25" x14ac:dyDescent="0.2"/>
    <row r="211" s="32" customFormat="1" ht="14.25" x14ac:dyDescent="0.2"/>
    <row r="212" s="32" customFormat="1" ht="14.25" x14ac:dyDescent="0.2"/>
    <row r="213" s="32" customFormat="1" ht="14.25" x14ac:dyDescent="0.2"/>
    <row r="214" s="32" customFormat="1" ht="14.25" x14ac:dyDescent="0.2"/>
    <row r="215" s="32" customFormat="1" ht="14.25" x14ac:dyDescent="0.2"/>
    <row r="216" s="32" customFormat="1" ht="14.25" x14ac:dyDescent="0.2"/>
    <row r="217" s="32" customFormat="1" ht="14.25" x14ac:dyDescent="0.2"/>
    <row r="218" s="32" customFormat="1" ht="14.25" x14ac:dyDescent="0.2"/>
    <row r="219" s="32" customFormat="1" ht="14.25" x14ac:dyDescent="0.2"/>
    <row r="220" s="32" customFormat="1" ht="14.25" x14ac:dyDescent="0.2"/>
    <row r="221" s="32" customFormat="1" ht="14.25" x14ac:dyDescent="0.2"/>
    <row r="222" s="32" customFormat="1" ht="14.25" x14ac:dyDescent="0.2"/>
    <row r="223" s="32" customFormat="1" ht="14.25" x14ac:dyDescent="0.2"/>
    <row r="224" s="32" customFormat="1" ht="14.25" x14ac:dyDescent="0.2"/>
  </sheetData>
  <mergeCells count="10">
    <mergeCell ref="A28:H28"/>
    <mergeCell ref="A29:H29"/>
    <mergeCell ref="A22:H22"/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  <pageSetup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G19" sqref="G19"/>
    </sheetView>
  </sheetViews>
  <sheetFormatPr baseColWidth="10" defaultColWidth="11.42578125" defaultRowHeight="15" x14ac:dyDescent="0.25"/>
  <cols>
    <col min="3" max="3" width="13" bestFit="1" customWidth="1"/>
    <col min="4" max="4" width="17.7109375" customWidth="1"/>
    <col min="5" max="5" width="14.140625" bestFit="1" customWidth="1"/>
    <col min="6" max="7" width="13" bestFit="1" customWidth="1"/>
    <col min="8" max="8" width="17.7109375" customWidth="1"/>
  </cols>
  <sheetData>
    <row r="1" spans="1:8" s="32" customFormat="1" x14ac:dyDescent="0.2">
      <c r="A1" s="294" t="s">
        <v>303</v>
      </c>
      <c r="B1" s="295"/>
      <c r="C1" s="295"/>
      <c r="D1" s="295"/>
      <c r="E1" s="295"/>
      <c r="F1" s="295"/>
      <c r="G1" s="295"/>
      <c r="H1" s="296"/>
    </row>
    <row r="2" spans="1:8" s="32" customFormat="1" x14ac:dyDescent="0.2">
      <c r="A2" s="276" t="s">
        <v>232</v>
      </c>
      <c r="B2" s="277"/>
      <c r="C2" s="277"/>
      <c r="D2" s="277"/>
      <c r="E2" s="277"/>
      <c r="F2" s="277"/>
      <c r="G2" s="277"/>
      <c r="H2" s="278"/>
    </row>
    <row r="3" spans="1:8" s="32" customFormat="1" x14ac:dyDescent="0.2">
      <c r="A3" s="276" t="s">
        <v>297</v>
      </c>
      <c r="B3" s="277"/>
      <c r="C3" s="277"/>
      <c r="D3" s="277"/>
      <c r="E3" s="277"/>
      <c r="F3" s="277"/>
      <c r="G3" s="277"/>
      <c r="H3" s="278"/>
    </row>
    <row r="4" spans="1:8" s="32" customFormat="1" ht="15.75" thickBot="1" x14ac:dyDescent="0.25">
      <c r="A4" s="297" t="s">
        <v>314</v>
      </c>
      <c r="B4" s="298"/>
      <c r="C4" s="298"/>
      <c r="D4" s="298"/>
      <c r="E4" s="298"/>
      <c r="F4" s="298"/>
      <c r="G4" s="298"/>
      <c r="H4" s="299"/>
    </row>
    <row r="5" spans="1:8" s="32" customFormat="1" ht="15.75" thickBot="1" x14ac:dyDescent="0.25">
      <c r="A5" s="294" t="s">
        <v>174</v>
      </c>
      <c r="B5" s="296"/>
      <c r="C5" s="371" t="s">
        <v>142</v>
      </c>
      <c r="D5" s="372"/>
      <c r="E5" s="372"/>
      <c r="F5" s="372"/>
      <c r="G5" s="373"/>
      <c r="H5" s="334" t="s">
        <v>234</v>
      </c>
    </row>
    <row r="6" spans="1:8" s="32" customFormat="1" ht="30.75" thickBot="1" x14ac:dyDescent="0.25">
      <c r="A6" s="276"/>
      <c r="B6" s="278"/>
      <c r="C6" s="190" t="s">
        <v>235</v>
      </c>
      <c r="D6" s="190" t="s">
        <v>236</v>
      </c>
      <c r="E6" s="190" t="s">
        <v>222</v>
      </c>
      <c r="F6" s="190" t="s">
        <v>223</v>
      </c>
      <c r="G6" s="190" t="s">
        <v>237</v>
      </c>
      <c r="H6" s="335"/>
    </row>
    <row r="7" spans="1:8" s="32" customFormat="1" ht="15.75" thickBot="1" x14ac:dyDescent="0.25">
      <c r="A7" s="297"/>
      <c r="B7" s="299"/>
      <c r="C7" s="190">
        <v>1</v>
      </c>
      <c r="D7" s="190">
        <v>2</v>
      </c>
      <c r="E7" s="190" t="s">
        <v>238</v>
      </c>
      <c r="F7" s="190">
        <v>4</v>
      </c>
      <c r="G7" s="190">
        <v>5</v>
      </c>
      <c r="H7" s="190" t="s">
        <v>239</v>
      </c>
    </row>
    <row r="8" spans="1:8" s="32" customFormat="1" ht="28.5" customHeight="1" x14ac:dyDescent="0.2">
      <c r="A8" s="374" t="s">
        <v>305</v>
      </c>
      <c r="B8" s="375"/>
      <c r="C8" s="94"/>
      <c r="D8" s="94"/>
      <c r="E8" s="94"/>
      <c r="F8" s="94"/>
      <c r="G8" s="94"/>
      <c r="H8" s="94"/>
    </row>
    <row r="9" spans="1:8" s="32" customFormat="1" ht="15" customHeight="1" x14ac:dyDescent="0.2">
      <c r="A9" s="376"/>
      <c r="B9" s="377"/>
      <c r="C9" s="120">
        <v>9000000</v>
      </c>
      <c r="D9" s="121">
        <v>1000000</v>
      </c>
      <c r="E9" s="121">
        <f>+D9+C9</f>
        <v>10000000</v>
      </c>
      <c r="F9" s="121">
        <v>3000000</v>
      </c>
      <c r="G9" s="121">
        <v>3000000</v>
      </c>
      <c r="H9" s="121">
        <f>+E9-F9</f>
        <v>7000000</v>
      </c>
    </row>
    <row r="10" spans="1:8" s="32" customFormat="1" ht="15" customHeight="1" x14ac:dyDescent="0.2">
      <c r="A10" s="376"/>
      <c r="B10" s="377"/>
      <c r="C10" s="94"/>
      <c r="D10" s="94"/>
      <c r="E10" s="94"/>
      <c r="F10" s="94"/>
      <c r="G10" s="94"/>
      <c r="H10" s="94"/>
    </row>
    <row r="11" spans="1:8" s="32" customFormat="1" ht="15.75" customHeight="1" thickBot="1" x14ac:dyDescent="0.25">
      <c r="A11" s="378"/>
      <c r="B11" s="379"/>
      <c r="C11" s="127"/>
      <c r="D11" s="127"/>
      <c r="E11" s="127"/>
      <c r="F11" s="127"/>
      <c r="G11" s="127"/>
      <c r="H11" s="127"/>
    </row>
    <row r="12" spans="1:8" s="32" customFormat="1" ht="15.75" thickBot="1" x14ac:dyDescent="0.25">
      <c r="A12" s="380" t="s">
        <v>290</v>
      </c>
      <c r="B12" s="381"/>
      <c r="C12" s="236">
        <f>SUM(C8:C11)</f>
        <v>9000000</v>
      </c>
      <c r="D12" s="128">
        <f t="shared" ref="D12:H12" si="0">SUM(D8:D11)</f>
        <v>1000000</v>
      </c>
      <c r="E12" s="128">
        <f t="shared" si="0"/>
        <v>10000000</v>
      </c>
      <c r="F12" s="128">
        <f t="shared" si="0"/>
        <v>3000000</v>
      </c>
      <c r="G12" s="128">
        <f t="shared" si="0"/>
        <v>3000000</v>
      </c>
      <c r="H12" s="128">
        <f t="shared" si="0"/>
        <v>7000000</v>
      </c>
    </row>
    <row r="13" spans="1:8" s="32" customFormat="1" ht="14.25" x14ac:dyDescent="0.2"/>
    <row r="14" spans="1:8" s="32" customFormat="1" ht="14.25" x14ac:dyDescent="0.2"/>
    <row r="15" spans="1:8" s="32" customFormat="1" ht="36" customHeight="1" x14ac:dyDescent="0.2">
      <c r="A15" s="241" t="s">
        <v>311</v>
      </c>
      <c r="B15" s="241"/>
      <c r="C15" s="241"/>
      <c r="D15" s="241"/>
      <c r="E15" s="241"/>
      <c r="F15" s="241"/>
      <c r="G15" s="241"/>
      <c r="H15" s="241"/>
    </row>
    <row r="16" spans="1:8" s="32" customFormat="1" ht="14.25" x14ac:dyDescent="0.2"/>
    <row r="17" spans="1:8" s="32" customFormat="1" ht="14.25" x14ac:dyDescent="0.2"/>
    <row r="18" spans="1:8" s="32" customFormat="1" ht="14.25" x14ac:dyDescent="0.2"/>
    <row r="19" spans="1:8" s="32" customFormat="1" ht="14.25" x14ac:dyDescent="0.2"/>
    <row r="20" spans="1:8" s="32" customFormat="1" ht="14.25" x14ac:dyDescent="0.2"/>
    <row r="21" spans="1:8" s="32" customFormat="1" ht="14.25" x14ac:dyDescent="0.2">
      <c r="A21" s="242" t="s">
        <v>309</v>
      </c>
      <c r="B21" s="242"/>
      <c r="C21" s="242"/>
      <c r="D21" s="242"/>
      <c r="E21" s="242"/>
      <c r="F21" s="242"/>
      <c r="G21" s="242"/>
      <c r="H21" s="242"/>
    </row>
    <row r="22" spans="1:8" s="32" customFormat="1" ht="14.25" x14ac:dyDescent="0.2">
      <c r="A22" s="242" t="s">
        <v>310</v>
      </c>
      <c r="B22" s="242"/>
      <c r="C22" s="242"/>
      <c r="D22" s="242"/>
      <c r="E22" s="242"/>
      <c r="F22" s="242"/>
      <c r="G22" s="242"/>
      <c r="H22" s="242"/>
    </row>
    <row r="23" spans="1:8" s="32" customFormat="1" ht="14.25" x14ac:dyDescent="0.2"/>
    <row r="24" spans="1:8" s="32" customFormat="1" ht="14.25" x14ac:dyDescent="0.2"/>
    <row r="25" spans="1:8" s="32" customFormat="1" ht="14.25" x14ac:dyDescent="0.2"/>
    <row r="26" spans="1:8" s="32" customFormat="1" ht="14.25" x14ac:dyDescent="0.2"/>
    <row r="27" spans="1:8" s="32" customFormat="1" ht="14.25" x14ac:dyDescent="0.2"/>
    <row r="28" spans="1:8" s="32" customFormat="1" ht="14.25" x14ac:dyDescent="0.2"/>
    <row r="29" spans="1:8" s="32" customFormat="1" ht="14.25" x14ac:dyDescent="0.2"/>
    <row r="30" spans="1:8" s="32" customFormat="1" ht="14.25" x14ac:dyDescent="0.2"/>
    <row r="31" spans="1:8" s="32" customFormat="1" ht="14.25" x14ac:dyDescent="0.2"/>
    <row r="32" spans="1:8" s="32" customFormat="1" ht="14.25" x14ac:dyDescent="0.2"/>
    <row r="33" s="32" customFormat="1" ht="14.25" x14ac:dyDescent="0.2"/>
    <row r="34" s="32" customFormat="1" ht="14.25" x14ac:dyDescent="0.2"/>
    <row r="35" s="32" customFormat="1" ht="14.25" x14ac:dyDescent="0.2"/>
    <row r="36" s="32" customFormat="1" ht="14.25" x14ac:dyDescent="0.2"/>
    <row r="37" s="32" customFormat="1" ht="14.25" x14ac:dyDescent="0.2"/>
    <row r="38" s="32" customFormat="1" ht="14.25" x14ac:dyDescent="0.2"/>
    <row r="39" s="32" customFormat="1" ht="14.25" x14ac:dyDescent="0.2"/>
    <row r="40" s="32" customFormat="1" ht="14.25" x14ac:dyDescent="0.2"/>
    <row r="41" s="32" customFormat="1" ht="14.25" x14ac:dyDescent="0.2"/>
    <row r="42" s="32" customFormat="1" ht="14.25" x14ac:dyDescent="0.2"/>
    <row r="43" s="32" customFormat="1" ht="14.25" x14ac:dyDescent="0.2"/>
    <row r="44" s="32" customFormat="1" ht="14.25" x14ac:dyDescent="0.2"/>
    <row r="45" s="32" customFormat="1" ht="14.25" x14ac:dyDescent="0.2"/>
    <row r="46" s="32" customFormat="1" ht="14.25" x14ac:dyDescent="0.2"/>
    <row r="47" s="32" customFormat="1" ht="14.25" x14ac:dyDescent="0.2"/>
    <row r="48" s="32" customFormat="1" ht="14.25" x14ac:dyDescent="0.2"/>
    <row r="49" s="32" customFormat="1" ht="14.25" x14ac:dyDescent="0.2"/>
    <row r="50" s="32" customFormat="1" ht="14.25" x14ac:dyDescent="0.2"/>
    <row r="51" s="32" customFormat="1" ht="14.25" x14ac:dyDescent="0.2"/>
    <row r="52" s="32" customFormat="1" ht="14.25" x14ac:dyDescent="0.2"/>
    <row r="53" s="32" customFormat="1" ht="14.25" x14ac:dyDescent="0.2"/>
    <row r="54" s="32" customFormat="1" ht="14.25" x14ac:dyDescent="0.2"/>
    <row r="55" s="32" customFormat="1" ht="14.25" x14ac:dyDescent="0.2"/>
    <row r="56" s="32" customFormat="1" ht="14.25" x14ac:dyDescent="0.2"/>
    <row r="57" s="32" customFormat="1" ht="14.25" x14ac:dyDescent="0.2"/>
    <row r="58" s="32" customFormat="1" ht="14.25" x14ac:dyDescent="0.2"/>
    <row r="59" s="32" customFormat="1" ht="14.25" x14ac:dyDescent="0.2"/>
    <row r="60" s="32" customFormat="1" ht="14.25" x14ac:dyDescent="0.2"/>
    <row r="61" s="32" customFormat="1" ht="14.25" x14ac:dyDescent="0.2"/>
    <row r="62" s="32" customFormat="1" ht="14.25" x14ac:dyDescent="0.2"/>
    <row r="63" s="32" customFormat="1" ht="14.25" x14ac:dyDescent="0.2"/>
    <row r="64" s="32" customFormat="1" ht="14.25" x14ac:dyDescent="0.2"/>
    <row r="65" s="32" customFormat="1" ht="14.25" x14ac:dyDescent="0.2"/>
    <row r="66" s="32" customFormat="1" ht="14.25" x14ac:dyDescent="0.2"/>
    <row r="67" s="32" customFormat="1" ht="14.25" x14ac:dyDescent="0.2"/>
    <row r="68" s="32" customFormat="1" ht="14.25" x14ac:dyDescent="0.2"/>
    <row r="69" s="32" customFormat="1" ht="14.25" x14ac:dyDescent="0.2"/>
    <row r="70" s="32" customFormat="1" ht="14.25" x14ac:dyDescent="0.2"/>
    <row r="71" s="32" customFormat="1" ht="14.25" x14ac:dyDescent="0.2"/>
    <row r="72" s="32" customFormat="1" ht="14.25" x14ac:dyDescent="0.2"/>
    <row r="73" s="32" customFormat="1" ht="14.25" x14ac:dyDescent="0.2"/>
    <row r="74" s="32" customFormat="1" ht="14.25" x14ac:dyDescent="0.2"/>
    <row r="75" s="32" customFormat="1" ht="14.25" x14ac:dyDescent="0.2"/>
    <row r="76" s="32" customFormat="1" ht="14.25" x14ac:dyDescent="0.2"/>
    <row r="77" s="32" customFormat="1" ht="14.25" x14ac:dyDescent="0.2"/>
    <row r="78" s="32" customFormat="1" ht="14.25" x14ac:dyDescent="0.2"/>
    <row r="79" s="32" customFormat="1" ht="14.25" x14ac:dyDescent="0.2"/>
    <row r="80" s="32" customFormat="1" ht="14.25" x14ac:dyDescent="0.2"/>
    <row r="81" s="32" customFormat="1" ht="14.25" x14ac:dyDescent="0.2"/>
    <row r="82" s="32" customFormat="1" ht="14.25" x14ac:dyDescent="0.2"/>
    <row r="83" s="32" customFormat="1" ht="14.25" x14ac:dyDescent="0.2"/>
    <row r="84" s="32" customFormat="1" ht="14.25" x14ac:dyDescent="0.2"/>
    <row r="85" s="32" customFormat="1" ht="14.25" x14ac:dyDescent="0.2"/>
    <row r="86" s="32" customFormat="1" ht="14.25" x14ac:dyDescent="0.2"/>
    <row r="87" s="32" customFormat="1" ht="14.25" x14ac:dyDescent="0.2"/>
    <row r="88" s="32" customFormat="1" ht="14.25" x14ac:dyDescent="0.2"/>
    <row r="89" s="32" customFormat="1" ht="14.25" x14ac:dyDescent="0.2"/>
    <row r="90" s="32" customFormat="1" ht="14.25" x14ac:dyDescent="0.2"/>
    <row r="91" s="32" customFormat="1" ht="14.25" x14ac:dyDescent="0.2"/>
    <row r="92" s="32" customFormat="1" ht="14.25" x14ac:dyDescent="0.2"/>
    <row r="93" s="32" customFormat="1" ht="14.25" x14ac:dyDescent="0.2"/>
    <row r="94" s="32" customFormat="1" ht="14.25" x14ac:dyDescent="0.2"/>
    <row r="95" s="32" customFormat="1" ht="14.25" x14ac:dyDescent="0.2"/>
    <row r="96" s="32" customFormat="1" ht="14.25" x14ac:dyDescent="0.2"/>
    <row r="97" s="32" customFormat="1" ht="14.25" x14ac:dyDescent="0.2"/>
    <row r="98" s="32" customFormat="1" ht="14.25" x14ac:dyDescent="0.2"/>
    <row r="99" s="32" customFormat="1" ht="14.25" x14ac:dyDescent="0.2"/>
    <row r="100" s="32" customFormat="1" ht="14.25" x14ac:dyDescent="0.2"/>
    <row r="101" s="32" customFormat="1" ht="14.25" x14ac:dyDescent="0.2"/>
    <row r="102" s="32" customFormat="1" ht="14.25" x14ac:dyDescent="0.2"/>
    <row r="103" s="32" customFormat="1" ht="14.25" x14ac:dyDescent="0.2"/>
    <row r="104" s="32" customFormat="1" ht="14.25" x14ac:dyDescent="0.2"/>
    <row r="105" s="32" customFormat="1" ht="14.25" x14ac:dyDescent="0.2"/>
    <row r="106" s="32" customFormat="1" ht="14.25" x14ac:dyDescent="0.2"/>
    <row r="107" s="32" customFormat="1" ht="14.25" x14ac:dyDescent="0.2"/>
    <row r="108" s="32" customFormat="1" ht="14.25" x14ac:dyDescent="0.2"/>
    <row r="109" s="32" customFormat="1" ht="14.25" x14ac:dyDescent="0.2"/>
    <row r="110" s="32" customFormat="1" ht="14.25" x14ac:dyDescent="0.2"/>
    <row r="111" s="32" customFormat="1" ht="14.25" x14ac:dyDescent="0.2"/>
    <row r="112" s="32" customFormat="1" ht="14.25" x14ac:dyDescent="0.2"/>
    <row r="113" s="32" customFormat="1" ht="14.25" x14ac:dyDescent="0.2"/>
    <row r="114" s="32" customFormat="1" ht="14.25" x14ac:dyDescent="0.2"/>
    <row r="115" s="32" customFormat="1" ht="14.25" x14ac:dyDescent="0.2"/>
    <row r="116" s="32" customFormat="1" ht="14.25" x14ac:dyDescent="0.2"/>
    <row r="117" s="32" customFormat="1" ht="14.25" x14ac:dyDescent="0.2"/>
    <row r="118" s="32" customFormat="1" ht="14.25" x14ac:dyDescent="0.2"/>
    <row r="119" s="32" customFormat="1" ht="14.25" x14ac:dyDescent="0.2"/>
    <row r="120" s="32" customFormat="1" ht="14.25" x14ac:dyDescent="0.2"/>
    <row r="121" s="32" customFormat="1" ht="14.25" x14ac:dyDescent="0.2"/>
    <row r="122" s="32" customFormat="1" ht="14.25" x14ac:dyDescent="0.2"/>
    <row r="123" s="32" customFormat="1" ht="14.25" x14ac:dyDescent="0.2"/>
    <row r="124" s="32" customFormat="1" ht="14.25" x14ac:dyDescent="0.2"/>
    <row r="125" s="32" customFormat="1" ht="14.25" x14ac:dyDescent="0.2"/>
    <row r="126" s="32" customFormat="1" ht="14.25" x14ac:dyDescent="0.2"/>
    <row r="127" s="32" customFormat="1" ht="14.25" x14ac:dyDescent="0.2"/>
    <row r="128" s="32" customFormat="1" ht="14.25" x14ac:dyDescent="0.2"/>
    <row r="129" s="32" customFormat="1" ht="14.25" x14ac:dyDescent="0.2"/>
    <row r="130" s="32" customFormat="1" ht="14.25" x14ac:dyDescent="0.2"/>
    <row r="131" s="32" customFormat="1" ht="14.25" x14ac:dyDescent="0.2"/>
    <row r="132" s="32" customFormat="1" ht="14.25" x14ac:dyDescent="0.2"/>
    <row r="133" s="32" customFormat="1" ht="14.25" x14ac:dyDescent="0.2"/>
    <row r="134" s="32" customFormat="1" ht="14.25" x14ac:dyDescent="0.2"/>
    <row r="135" s="32" customFormat="1" ht="14.25" x14ac:dyDescent="0.2"/>
    <row r="136" s="32" customFormat="1" ht="14.25" x14ac:dyDescent="0.2"/>
    <row r="137" s="32" customFormat="1" ht="14.25" x14ac:dyDescent="0.2"/>
    <row r="138" s="32" customFormat="1" ht="14.25" x14ac:dyDescent="0.2"/>
    <row r="139" s="32" customFormat="1" ht="14.25" x14ac:dyDescent="0.2"/>
    <row r="140" s="32" customFormat="1" ht="14.25" x14ac:dyDescent="0.2"/>
    <row r="141" s="32" customFormat="1" ht="14.25" x14ac:dyDescent="0.2"/>
    <row r="142" s="32" customFormat="1" ht="14.25" x14ac:dyDescent="0.2"/>
    <row r="143" s="32" customFormat="1" ht="14.25" x14ac:dyDescent="0.2"/>
    <row r="144" s="32" customFormat="1" ht="14.25" x14ac:dyDescent="0.2"/>
    <row r="145" s="32" customFormat="1" ht="14.25" x14ac:dyDescent="0.2"/>
    <row r="146" s="32" customFormat="1" ht="14.25" x14ac:dyDescent="0.2"/>
    <row r="147" s="32" customFormat="1" ht="14.25" x14ac:dyDescent="0.2"/>
    <row r="148" s="32" customFormat="1" ht="14.25" x14ac:dyDescent="0.2"/>
    <row r="149" s="32" customFormat="1" ht="14.25" x14ac:dyDescent="0.2"/>
    <row r="150" s="32" customFormat="1" ht="14.25" x14ac:dyDescent="0.2"/>
    <row r="151" s="32" customFormat="1" ht="14.25" x14ac:dyDescent="0.2"/>
    <row r="152" s="32" customFormat="1" ht="14.25" x14ac:dyDescent="0.2"/>
    <row r="153" s="32" customFormat="1" ht="14.25" x14ac:dyDescent="0.2"/>
    <row r="154" s="32" customFormat="1" ht="14.25" x14ac:dyDescent="0.2"/>
    <row r="155" s="32" customFormat="1" ht="14.25" x14ac:dyDescent="0.2"/>
    <row r="156" s="32" customFormat="1" ht="14.25" x14ac:dyDescent="0.2"/>
    <row r="157" s="32" customFormat="1" ht="14.25" x14ac:dyDescent="0.2"/>
    <row r="158" s="32" customFormat="1" ht="14.25" x14ac:dyDescent="0.2"/>
    <row r="159" s="32" customFormat="1" ht="14.25" x14ac:dyDescent="0.2"/>
    <row r="160" s="32" customFormat="1" ht="14.25" x14ac:dyDescent="0.2"/>
    <row r="161" s="32" customFormat="1" ht="14.25" x14ac:dyDescent="0.2"/>
    <row r="162" s="32" customFormat="1" ht="14.25" x14ac:dyDescent="0.2"/>
    <row r="163" s="32" customFormat="1" ht="14.25" x14ac:dyDescent="0.2"/>
    <row r="164" s="32" customFormat="1" ht="14.25" x14ac:dyDescent="0.2"/>
    <row r="165" s="32" customFormat="1" ht="14.25" x14ac:dyDescent="0.2"/>
    <row r="166" s="32" customFormat="1" ht="14.25" x14ac:dyDescent="0.2"/>
    <row r="167" s="32" customFormat="1" ht="14.25" x14ac:dyDescent="0.2"/>
    <row r="168" s="32" customFormat="1" ht="14.25" x14ac:dyDescent="0.2"/>
    <row r="169" s="32" customFormat="1" ht="14.25" x14ac:dyDescent="0.2"/>
    <row r="170" s="32" customFormat="1" ht="14.25" x14ac:dyDescent="0.2"/>
    <row r="171" s="32" customFormat="1" ht="14.25" x14ac:dyDescent="0.2"/>
    <row r="172" s="32" customFormat="1" ht="14.25" x14ac:dyDescent="0.2"/>
    <row r="173" s="32" customFormat="1" ht="14.25" x14ac:dyDescent="0.2"/>
    <row r="174" s="32" customFormat="1" ht="14.25" x14ac:dyDescent="0.2"/>
    <row r="175" s="32" customFormat="1" ht="14.25" x14ac:dyDescent="0.2"/>
    <row r="176" s="32" customFormat="1" ht="14.25" x14ac:dyDescent="0.2"/>
    <row r="177" s="32" customFormat="1" ht="14.25" x14ac:dyDescent="0.2"/>
    <row r="178" s="32" customFormat="1" ht="14.25" x14ac:dyDescent="0.2"/>
    <row r="179" s="32" customFormat="1" ht="14.25" x14ac:dyDescent="0.2"/>
    <row r="180" s="32" customFormat="1" ht="14.25" x14ac:dyDescent="0.2"/>
    <row r="181" s="32" customFormat="1" ht="14.25" x14ac:dyDescent="0.2"/>
    <row r="182" s="32" customFormat="1" ht="14.25" x14ac:dyDescent="0.2"/>
    <row r="183" s="32" customFormat="1" ht="14.25" x14ac:dyDescent="0.2"/>
    <row r="184" s="32" customFormat="1" ht="14.25" x14ac:dyDescent="0.2"/>
    <row r="185" s="32" customFormat="1" ht="14.25" x14ac:dyDescent="0.2"/>
    <row r="186" s="32" customFormat="1" ht="14.25" x14ac:dyDescent="0.2"/>
    <row r="187" s="32" customFormat="1" ht="14.25" x14ac:dyDescent="0.2"/>
    <row r="188" s="32" customFormat="1" ht="14.25" x14ac:dyDescent="0.2"/>
    <row r="189" s="32" customFormat="1" ht="14.25" x14ac:dyDescent="0.2"/>
    <row r="190" s="32" customFormat="1" ht="14.25" x14ac:dyDescent="0.2"/>
    <row r="191" s="32" customFormat="1" ht="14.25" x14ac:dyDescent="0.2"/>
    <row r="192" s="32" customFormat="1" ht="14.25" x14ac:dyDescent="0.2"/>
    <row r="193" s="32" customFormat="1" ht="14.25" x14ac:dyDescent="0.2"/>
    <row r="194" s="32" customFormat="1" ht="14.25" x14ac:dyDescent="0.2"/>
    <row r="195" s="32" customFormat="1" ht="14.25" x14ac:dyDescent="0.2"/>
  </sheetData>
  <mergeCells count="12">
    <mergeCell ref="A21:H21"/>
    <mergeCell ref="A22:H22"/>
    <mergeCell ref="A8:B11"/>
    <mergeCell ref="A12:B12"/>
    <mergeCell ref="A15:H15"/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Datos</vt:lpstr>
      <vt:lpstr>Asientos Contables</vt:lpstr>
      <vt:lpstr>Saldos Ctas</vt:lpstr>
      <vt:lpstr>Actividades</vt:lpstr>
      <vt:lpstr>Situacion Financiera</vt:lpstr>
      <vt:lpstr>Variacion en H.P</vt:lpstr>
      <vt:lpstr>Cambios en S.F</vt:lpstr>
      <vt:lpstr>Flujos de E.</vt:lpstr>
      <vt:lpstr>Analitico Activo</vt:lpstr>
      <vt:lpstr>Analitico Ingresos</vt:lpstr>
      <vt:lpstr>Clasif. Objeto del G.</vt:lpstr>
      <vt:lpstr>Clasif. Administrativa</vt:lpstr>
      <vt:lpstr>Clasif. Economica</vt:lpstr>
      <vt:lpstr>Clasif. Funcional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R</dc:creator>
  <cp:lastModifiedBy>Norma</cp:lastModifiedBy>
  <cp:lastPrinted>2019-11-04T19:50:36Z</cp:lastPrinted>
  <dcterms:created xsi:type="dcterms:W3CDTF">2019-05-02T04:27:28Z</dcterms:created>
  <dcterms:modified xsi:type="dcterms:W3CDTF">2020-01-16T21:49:06Z</dcterms:modified>
</cp:coreProperties>
</file>